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-IZ-1\Desktop\"/>
    </mc:Choice>
  </mc:AlternateContent>
  <xr:revisionPtr revIDLastSave="0" documentId="8_{E1CE96AE-E596-4315-B9BC-4E5010CEBCC2}" xr6:coauthVersionLast="47" xr6:coauthVersionMax="47" xr10:uidLastSave="{00000000-0000-0000-0000-000000000000}"/>
  <bookViews>
    <workbookView xWindow="-120" yWindow="-120" windowWidth="29040" windowHeight="15720" xr2:uid="{CD8158F5-500F-4ADC-95A6-D40836304A80}"/>
  </bookViews>
  <sheets>
    <sheet name="plan główny" sheetId="6" r:id="rId1"/>
    <sheet name="Bankowość" sheetId="16" r:id="rId2"/>
    <sheet name="Rachunkowość i podatki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1" i="6" l="1"/>
  <c r="AH41" i="6"/>
  <c r="AJ41" i="6"/>
  <c r="AK41" i="6"/>
  <c r="AL41" i="6"/>
  <c r="AM41" i="6"/>
  <c r="AI23" i="6"/>
  <c r="AH23" i="6"/>
  <c r="AJ23" i="6"/>
  <c r="AK23" i="6"/>
  <c r="AL23" i="6"/>
  <c r="AM23" i="6"/>
  <c r="AM38" i="6"/>
  <c r="AL38" i="6"/>
  <c r="AK38" i="6"/>
  <c r="AJ38" i="6"/>
  <c r="AH38" i="6"/>
  <c r="AI38" i="6"/>
  <c r="AM20" i="6"/>
  <c r="AL20" i="6"/>
  <c r="AK20" i="6"/>
  <c r="AJ20" i="6"/>
  <c r="AI20" i="6"/>
  <c r="AH20" i="6"/>
  <c r="AI24" i="6"/>
  <c r="AH24" i="6"/>
  <c r="AJ24" i="6"/>
  <c r="AK24" i="6"/>
  <c r="AL24" i="6"/>
  <c r="AM24" i="6"/>
  <c r="AG26" i="16"/>
  <c r="AF26" i="16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AM25" i="16"/>
  <c r="AL25" i="16"/>
  <c r="AK25" i="16"/>
  <c r="AJ25" i="16"/>
  <c r="AI25" i="16"/>
  <c r="AH25" i="16"/>
  <c r="AM24" i="16"/>
  <c r="AL24" i="16"/>
  <c r="AK24" i="16"/>
  <c r="AJ24" i="16"/>
  <c r="AI24" i="16"/>
  <c r="AH24" i="16"/>
  <c r="AM23" i="16"/>
  <c r="AL23" i="16"/>
  <c r="AK23" i="16"/>
  <c r="AJ23" i="16"/>
  <c r="AH23" i="16"/>
  <c r="AI23" i="16"/>
  <c r="AM22" i="16"/>
  <c r="AL22" i="16"/>
  <c r="AK22" i="16"/>
  <c r="AJ22" i="16"/>
  <c r="AI22" i="16"/>
  <c r="AH22" i="16"/>
  <c r="AM21" i="16"/>
  <c r="AL21" i="16"/>
  <c r="AK21" i="16"/>
  <c r="AJ21" i="16"/>
  <c r="AI21" i="16"/>
  <c r="AH21" i="16"/>
  <c r="AM20" i="16"/>
  <c r="AL20" i="16"/>
  <c r="AK20" i="16"/>
  <c r="AJ20" i="16"/>
  <c r="AI20" i="16"/>
  <c r="AH20" i="16"/>
  <c r="AM19" i="16"/>
  <c r="AL19" i="16"/>
  <c r="AK19" i="16"/>
  <c r="AJ19" i="16"/>
  <c r="AI19" i="16"/>
  <c r="AH19" i="16"/>
  <c r="AM18" i="16"/>
  <c r="AL18" i="16"/>
  <c r="AK18" i="16"/>
  <c r="AJ18" i="16"/>
  <c r="AI18" i="16"/>
  <c r="AH18" i="16"/>
  <c r="AM17" i="16"/>
  <c r="AL17" i="16"/>
  <c r="AK17" i="16"/>
  <c r="AJ17" i="16"/>
  <c r="AI17" i="16"/>
  <c r="AH17" i="16"/>
  <c r="AM16" i="16"/>
  <c r="AL16" i="16"/>
  <c r="AK16" i="16"/>
  <c r="AJ16" i="16"/>
  <c r="AI16" i="16"/>
  <c r="AH16" i="16"/>
  <c r="AM15" i="16"/>
  <c r="AM26" i="16"/>
  <c r="AL15" i="16"/>
  <c r="AL26" i="16"/>
  <c r="AK15" i="16"/>
  <c r="AK26" i="16"/>
  <c r="AJ15" i="16"/>
  <c r="AJ26" i="16"/>
  <c r="AI15" i="16"/>
  <c r="AI26" i="16"/>
  <c r="AI21" i="9"/>
  <c r="AJ21" i="9"/>
  <c r="AK21" i="9"/>
  <c r="AH21" i="9"/>
  <c r="AL21" i="9"/>
  <c r="AM21" i="9"/>
  <c r="AI16" i="9"/>
  <c r="AJ16" i="9"/>
  <c r="AH16" i="9"/>
  <c r="AK16" i="9"/>
  <c r="AL16" i="9"/>
  <c r="AM16" i="9"/>
  <c r="AJ22" i="6"/>
  <c r="AJ34" i="6"/>
  <c r="AJ30" i="6"/>
  <c r="AJ33" i="6"/>
  <c r="AH33" i="6"/>
  <c r="AJ31" i="6"/>
  <c r="AJ29" i="6"/>
  <c r="AJ32" i="6"/>
  <c r="AJ35" i="6"/>
  <c r="AJ36" i="6"/>
  <c r="AJ37" i="6"/>
  <c r="AJ39" i="6"/>
  <c r="AJ40" i="6"/>
  <c r="AJ42" i="6"/>
  <c r="AI14" i="6"/>
  <c r="AI21" i="6"/>
  <c r="AH21" i="6"/>
  <c r="AI15" i="6"/>
  <c r="AI16" i="6"/>
  <c r="AI17" i="6"/>
  <c r="AH17" i="6"/>
  <c r="AI18" i="6"/>
  <c r="AI19" i="6"/>
  <c r="AI27" i="6"/>
  <c r="AH27" i="6"/>
  <c r="AI25" i="6"/>
  <c r="AI22" i="6"/>
  <c r="AI26" i="6"/>
  <c r="AH26" i="6"/>
  <c r="AI31" i="6"/>
  <c r="AI29" i="6"/>
  <c r="AI30" i="6"/>
  <c r="AI32" i="6"/>
  <c r="AI28" i="6"/>
  <c r="AI33" i="6"/>
  <c r="AI34" i="6"/>
  <c r="AH34" i="6"/>
  <c r="AI35" i="6"/>
  <c r="AH35" i="6"/>
  <c r="AI36" i="6"/>
  <c r="AI37" i="6"/>
  <c r="AI39" i="6"/>
  <c r="AH39" i="6"/>
  <c r="AI40" i="6"/>
  <c r="AI42" i="6"/>
  <c r="AH42" i="6"/>
  <c r="AI46" i="6"/>
  <c r="AH46" i="6"/>
  <c r="AI47" i="6"/>
  <c r="AH47" i="6"/>
  <c r="AI48" i="6"/>
  <c r="AH48" i="6"/>
  <c r="AM33" i="6"/>
  <c r="AM34" i="6"/>
  <c r="AM30" i="6"/>
  <c r="AM31" i="6"/>
  <c r="AM29" i="6"/>
  <c r="AM32" i="6"/>
  <c r="AM35" i="6"/>
  <c r="AM36" i="6"/>
  <c r="AM37" i="6"/>
  <c r="AM39" i="6"/>
  <c r="AM40" i="6"/>
  <c r="AM42" i="6"/>
  <c r="AL31" i="6"/>
  <c r="AL29" i="6"/>
  <c r="AL30" i="6"/>
  <c r="AL32" i="6"/>
  <c r="AL28" i="6"/>
  <c r="AL33" i="6"/>
  <c r="AL34" i="6"/>
  <c r="AL35" i="6"/>
  <c r="AL36" i="6"/>
  <c r="AH36" i="6"/>
  <c r="AL37" i="6"/>
  <c r="AL39" i="6"/>
  <c r="AL40" i="6"/>
  <c r="AL42" i="6"/>
  <c r="AL46" i="6"/>
  <c r="AL47" i="6"/>
  <c r="AL48" i="6"/>
  <c r="AL14" i="6"/>
  <c r="AL13" i="6"/>
  <c r="AL15" i="6"/>
  <c r="AL16" i="6"/>
  <c r="AL17" i="6"/>
  <c r="AL18" i="6"/>
  <c r="AL19" i="6"/>
  <c r="AL27" i="6"/>
  <c r="AL25" i="6"/>
  <c r="AL21" i="6"/>
  <c r="AL22" i="6"/>
  <c r="AL26" i="6"/>
  <c r="AK31" i="6"/>
  <c r="AH31" i="6"/>
  <c r="AK29" i="6"/>
  <c r="AK30" i="6"/>
  <c r="AK32" i="6"/>
  <c r="AK33" i="6"/>
  <c r="AK34" i="6"/>
  <c r="AK35" i="6"/>
  <c r="AK36" i="6"/>
  <c r="AK37" i="6"/>
  <c r="AK39" i="6"/>
  <c r="AK40" i="6"/>
  <c r="AK42" i="6"/>
  <c r="AJ21" i="6"/>
  <c r="AK21" i="6"/>
  <c r="AJ15" i="6"/>
  <c r="AJ13" i="6"/>
  <c r="AK15" i="6"/>
  <c r="AJ16" i="6"/>
  <c r="AH16" i="6"/>
  <c r="AK16" i="6"/>
  <c r="AJ17" i="6"/>
  <c r="AK17" i="6"/>
  <c r="AJ18" i="6"/>
  <c r="AK18" i="6"/>
  <c r="AH18" i="6"/>
  <c r="AJ19" i="6"/>
  <c r="AK19" i="6"/>
  <c r="AJ27" i="6"/>
  <c r="AK27" i="6"/>
  <c r="AJ25" i="6"/>
  <c r="AH25" i="6"/>
  <c r="AK25" i="6"/>
  <c r="AK22" i="6"/>
  <c r="AJ26" i="6"/>
  <c r="AK26" i="6"/>
  <c r="AJ46" i="6"/>
  <c r="AJ47" i="6"/>
  <c r="AJ45" i="6"/>
  <c r="AJ48" i="6"/>
  <c r="AK46" i="6"/>
  <c r="AK45" i="6"/>
  <c r="AK47" i="6"/>
  <c r="AK48" i="6"/>
  <c r="AJ14" i="6"/>
  <c r="AK14" i="6"/>
  <c r="AH14" i="6"/>
  <c r="AM21" i="6"/>
  <c r="AM15" i="6"/>
  <c r="AM16" i="6"/>
  <c r="AM17" i="6"/>
  <c r="AM18" i="6"/>
  <c r="AM19" i="6"/>
  <c r="AM27" i="6"/>
  <c r="AM25" i="6"/>
  <c r="AM22" i="6"/>
  <c r="AM26" i="6"/>
  <c r="L49" i="6"/>
  <c r="AI18" i="9"/>
  <c r="AI26" i="9"/>
  <c r="AI15" i="9"/>
  <c r="AH15" i="9"/>
  <c r="AI17" i="9"/>
  <c r="AI19" i="9"/>
  <c r="AH19" i="9"/>
  <c r="AI20" i="9"/>
  <c r="AI22" i="9"/>
  <c r="AH22" i="9"/>
  <c r="AI23" i="9"/>
  <c r="AH23" i="9"/>
  <c r="AI24" i="9"/>
  <c r="AH24" i="9"/>
  <c r="AI25" i="9"/>
  <c r="AH25" i="9"/>
  <c r="AJ18" i="9"/>
  <c r="AJ15" i="9"/>
  <c r="AJ26" i="9"/>
  <c r="AJ17" i="9"/>
  <c r="AH17" i="9"/>
  <c r="AJ19" i="9"/>
  <c r="AJ20" i="9"/>
  <c r="AH20" i="9"/>
  <c r="AJ22" i="9"/>
  <c r="AJ23" i="9"/>
  <c r="AJ24" i="9"/>
  <c r="AJ25" i="9"/>
  <c r="AK23" i="9"/>
  <c r="AK15" i="9"/>
  <c r="AK26" i="9"/>
  <c r="AK17" i="9"/>
  <c r="AK18" i="9"/>
  <c r="AK19" i="9"/>
  <c r="AK20" i="9"/>
  <c r="AK22" i="9"/>
  <c r="AK24" i="9"/>
  <c r="AK25" i="9"/>
  <c r="AL15" i="9"/>
  <c r="AL26" i="9"/>
  <c r="AL17" i="9"/>
  <c r="AL18" i="9"/>
  <c r="AH18" i="9"/>
  <c r="AL19" i="9"/>
  <c r="AL20" i="9"/>
  <c r="AL22" i="9"/>
  <c r="AL23" i="9"/>
  <c r="AL24" i="9"/>
  <c r="AL25" i="9"/>
  <c r="AG26" i="9"/>
  <c r="AG44" i="6"/>
  <c r="AG49" i="6"/>
  <c r="M49" i="6"/>
  <c r="H49" i="6"/>
  <c r="P49" i="6"/>
  <c r="K49" i="6"/>
  <c r="F49" i="6"/>
  <c r="AE26" i="9"/>
  <c r="AE44" i="6"/>
  <c r="AE49" i="6"/>
  <c r="Z26" i="9"/>
  <c r="Z44" i="6"/>
  <c r="Z49" i="6"/>
  <c r="U26" i="9"/>
  <c r="U44" i="6"/>
  <c r="AK44" i="6"/>
  <c r="AK43" i="6"/>
  <c r="P26" i="9"/>
  <c r="K26" i="9"/>
  <c r="F26" i="9"/>
  <c r="AM14" i="6"/>
  <c r="AM13" i="6"/>
  <c r="AM46" i="6"/>
  <c r="AM47" i="6"/>
  <c r="AM45" i="6"/>
  <c r="AM51" i="6"/>
  <c r="AM48" i="6"/>
  <c r="AF26" i="9"/>
  <c r="AF44" i="6"/>
  <c r="AF49" i="6"/>
  <c r="AD26" i="9"/>
  <c r="AD44" i="6"/>
  <c r="AD49" i="6"/>
  <c r="AC26" i="9"/>
  <c r="AC44" i="6"/>
  <c r="AC49" i="6"/>
  <c r="AC50" i="6"/>
  <c r="AB26" i="9"/>
  <c r="AB44" i="6"/>
  <c r="AB49" i="6"/>
  <c r="AG51" i="6"/>
  <c r="AA26" i="9"/>
  <c r="AA44" i="6"/>
  <c r="AA49" i="6"/>
  <c r="Y26" i="9"/>
  <c r="Y44" i="6"/>
  <c r="Y49" i="6"/>
  <c r="X26" i="9"/>
  <c r="X44" i="6"/>
  <c r="X49" i="6"/>
  <c r="X50" i="6"/>
  <c r="X51" i="6"/>
  <c r="W26" i="9"/>
  <c r="W44" i="6"/>
  <c r="W49" i="6"/>
  <c r="V26" i="9"/>
  <c r="V44" i="6"/>
  <c r="V49" i="6"/>
  <c r="T26" i="9"/>
  <c r="T44" i="6"/>
  <c r="S26" i="9"/>
  <c r="S44" i="6"/>
  <c r="AI44" i="6"/>
  <c r="R26" i="9"/>
  <c r="Q26" i="9"/>
  <c r="O26" i="9"/>
  <c r="N26" i="9"/>
  <c r="M26" i="9"/>
  <c r="L26" i="9"/>
  <c r="J26" i="9"/>
  <c r="I26" i="9"/>
  <c r="H26" i="9"/>
  <c r="G26" i="9"/>
  <c r="E26" i="9"/>
  <c r="D26" i="9"/>
  <c r="R49" i="6"/>
  <c r="W51" i="6"/>
  <c r="N49" i="6"/>
  <c r="O49" i="6"/>
  <c r="N50" i="6"/>
  <c r="Q49" i="6"/>
  <c r="J49" i="6"/>
  <c r="I50" i="6"/>
  <c r="I49" i="6"/>
  <c r="E49" i="6"/>
  <c r="G49" i="6"/>
  <c r="D49" i="6"/>
  <c r="D50" i="6"/>
  <c r="AM18" i="9"/>
  <c r="AM15" i="9"/>
  <c r="AM17" i="9"/>
  <c r="AM19" i="9"/>
  <c r="AM20" i="9"/>
  <c r="AM22" i="9"/>
  <c r="AM26" i="9"/>
  <c r="AM23" i="9"/>
  <c r="AM24" i="9"/>
  <c r="AM25" i="9"/>
  <c r="AH26" i="16"/>
  <c r="AH15" i="16"/>
  <c r="AH37" i="6"/>
  <c r="AH19" i="6"/>
  <c r="AH30" i="6"/>
  <c r="AL45" i="6"/>
  <c r="AH29" i="6"/>
  <c r="AH22" i="6"/>
  <c r="AH40" i="6"/>
  <c r="M51" i="6"/>
  <c r="AM28" i="6"/>
  <c r="S49" i="6"/>
  <c r="AH26" i="9"/>
  <c r="D51" i="6"/>
  <c r="AI43" i="6"/>
  <c r="T49" i="6"/>
  <c r="S50" i="6"/>
  <c r="AJ44" i="6"/>
  <c r="AJ43" i="6"/>
  <c r="AL44" i="6"/>
  <c r="AL43" i="6"/>
  <c r="AL49" i="6"/>
  <c r="AH32" i="6"/>
  <c r="U49" i="6"/>
  <c r="AM44" i="6"/>
  <c r="AJ28" i="6"/>
  <c r="AH28" i="6"/>
  <c r="AK13" i="6"/>
  <c r="AK49" i="6"/>
  <c r="AH15" i="6"/>
  <c r="AI45" i="6"/>
  <c r="AH45" i="6"/>
  <c r="AI13" i="6"/>
  <c r="AK28" i="6"/>
  <c r="AH50" i="6"/>
  <c r="N51" i="6"/>
  <c r="AH43" i="6"/>
  <c r="AJ49" i="6"/>
  <c r="AH44" i="6"/>
  <c r="AI49" i="6"/>
  <c r="AH13" i="6"/>
  <c r="AH49" i="6"/>
  <c r="AM43" i="6"/>
  <c r="AM49" i="6"/>
  <c r="AM50" i="6"/>
</calcChain>
</file>

<file path=xl/sharedStrings.xml><?xml version="1.0" encoding="utf-8"?>
<sst xmlns="http://schemas.openxmlformats.org/spreadsheetml/2006/main" count="289" uniqueCount="112">
  <si>
    <t xml:space="preserve"> </t>
  </si>
  <si>
    <r>
      <t xml:space="preserve">do </t>
    </r>
    <r>
      <rPr>
        <i/>
        <sz val="10"/>
        <rFont val="Calibri"/>
        <family val="2"/>
        <charset val="238"/>
      </rPr>
      <t>Programu studiów na kierunku finanse i rachunkowość - studia pierwszego stopnia o profilu praktycznym,</t>
    </r>
    <r>
      <rPr>
        <sz val="10"/>
        <rFont val="Calibri"/>
        <family val="2"/>
        <charset val="238"/>
      </rPr>
      <t xml:space="preserve"> </t>
    </r>
  </si>
  <si>
    <t>stanowiącego załącznik do Uchwały nr 15/000/2022 Senatu AJP</t>
  </si>
  <si>
    <t>z dnia 21 czerwca 2022 r.</t>
  </si>
  <si>
    <t>obowiązuje I rok od r.a. 2022/2023</t>
  </si>
  <si>
    <t xml:space="preserve">PLAN  STUDIÓW  NIESTACJONARNYCH I stopnia                 </t>
  </si>
  <si>
    <t>KIERUNEK: FINANSE I RACHUNKOWOŚĆ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</si>
  <si>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</si>
  <si>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</si>
  <si>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</si>
  <si>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</si>
  <si>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</si>
  <si>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</si>
  <si>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</si>
  <si>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</si>
  <si>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</si>
  <si>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</si>
  <si>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</si>
  <si>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</si>
  <si>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</si>
  <si>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</si>
  <si>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</si>
  <si>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</si>
  <si>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</si>
  <si>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</si>
  <si>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</si>
  <si>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</si>
  <si>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</si>
  <si>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</si>
  <si>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</si>
  <si>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</si>
  <si>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</si>
  <si>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BHP</t>
  </si>
  <si>
    <t>z. I</t>
  </si>
  <si>
    <t>Matematyka</t>
  </si>
  <si>
    <t>E I</t>
  </si>
  <si>
    <t>Podstawy rachunkowości</t>
  </si>
  <si>
    <t>Podstawy finansów</t>
  </si>
  <si>
    <t>Mikroekonomia</t>
  </si>
  <si>
    <t>Podstawy zarządzania</t>
  </si>
  <si>
    <t>z.o. I</t>
  </si>
  <si>
    <t>Ochrona własności intelektualnych</t>
  </si>
  <si>
    <t>Podstawy prawa</t>
  </si>
  <si>
    <t>Przedmiot humanistyczny</t>
  </si>
  <si>
    <t>Makroekonomia</t>
  </si>
  <si>
    <t>E II</t>
  </si>
  <si>
    <t>Statystyka</t>
  </si>
  <si>
    <t>Rachunkowość finansowa I</t>
  </si>
  <si>
    <t>Technologie informacyjne w finansach i rachunkowości</t>
  </si>
  <si>
    <t>z.o. II</t>
  </si>
  <si>
    <t>B. Przedmioty kierunkowe</t>
  </si>
  <si>
    <t>Rynki finansowe</t>
  </si>
  <si>
    <t>Finanse przedsiębiorstwa</t>
  </si>
  <si>
    <t>Rachunkowość finansowa II</t>
  </si>
  <si>
    <t>Sprawozdawczość finansowa</t>
  </si>
  <si>
    <t>z.o. III</t>
  </si>
  <si>
    <t>Analiza ekonomiczna</t>
  </si>
  <si>
    <t>E IV</t>
  </si>
  <si>
    <t>Bankowość</t>
  </si>
  <si>
    <t>z.o. IV</t>
  </si>
  <si>
    <t>Ubezpieczenia</t>
  </si>
  <si>
    <t>Finanse publiczne</t>
  </si>
  <si>
    <t>Rachunek kosztów przedsiębiorstw</t>
  </si>
  <si>
    <t>Analiza finansowa</t>
  </si>
  <si>
    <t>Gry kierownicze w finansach i rachunkowości</t>
  </si>
  <si>
    <t>Wykład fakultatywny</t>
  </si>
  <si>
    <t xml:space="preserve">z.o. II, III </t>
  </si>
  <si>
    <t>Wykład fakultatywny humanistyczny</t>
  </si>
  <si>
    <t>Zakładanie i prowadzenie  działalności gospodarczej</t>
  </si>
  <si>
    <t>z o. VI</t>
  </si>
  <si>
    <t>C. Moduł obieralny</t>
  </si>
  <si>
    <t>Moduł obieralny</t>
  </si>
  <si>
    <t>D. Dyplomowanie i praktyka</t>
  </si>
  <si>
    <t>Seminarium dyplomowe</t>
  </si>
  <si>
    <t>z.o. IV, V, VI</t>
  </si>
  <si>
    <t>Praca dyplomowa</t>
  </si>
  <si>
    <t>z.o. VI</t>
  </si>
  <si>
    <t>Praktyka</t>
  </si>
  <si>
    <t>z III, V</t>
  </si>
  <si>
    <t>RAZEM</t>
  </si>
  <si>
    <t>Załącznik nr 1</t>
  </si>
  <si>
    <t>Moduł obieralny: BANKOWOŚĆ</t>
  </si>
  <si>
    <t>Forma zalicz.</t>
  </si>
  <si>
    <t>C. Moduł obieralny: BANKOWOŚĆ</t>
  </si>
  <si>
    <t>Marketing usług finansowych</t>
  </si>
  <si>
    <t>Systemy bankowe na świecie</t>
  </si>
  <si>
    <t>Bankowe rozliczenia pieniężne</t>
  </si>
  <si>
    <t>E V</t>
  </si>
  <si>
    <t>Zarządzanie ryzykiem finansowym</t>
  </si>
  <si>
    <t>Metody oceny zdolności kredytowej</t>
  </si>
  <si>
    <t>z.o. V</t>
  </si>
  <si>
    <t xml:space="preserve">Techniki komunikacji z klientem </t>
  </si>
  <si>
    <t>Bankowość korporacyjna i detaliczna</t>
  </si>
  <si>
    <t>E VI</t>
  </si>
  <si>
    <t>Zarządzanie aktywami i pasywami banku komercyjnego</t>
  </si>
  <si>
    <t>Zastosowanie matematyki finansowej w bankowości</t>
  </si>
  <si>
    <t>Rachunkowość banków</t>
  </si>
  <si>
    <t>Controling bankowy</t>
  </si>
  <si>
    <t>Razem liczba godzin</t>
  </si>
  <si>
    <t>Moduł obieralny: RACHUNKOWOŚĆ I PODATKI</t>
  </si>
  <si>
    <t>C. Moduł obieralny: RACHUNKOWOŚĆ I PODATKI</t>
  </si>
  <si>
    <t xml:space="preserve">Systemy podatkowe </t>
  </si>
  <si>
    <t>Audyt wewnętrzny</t>
  </si>
  <si>
    <t>Rachunkowość małych przedsiębiorstw</t>
  </si>
  <si>
    <t>Zarządzanie ryzykiem w przedsiębiorstwie</t>
  </si>
  <si>
    <t>Rachunkowość jednostek sektora finansów publicznych</t>
  </si>
  <si>
    <t>Systemy finansowo-księgowe</t>
  </si>
  <si>
    <t>Rachunkowość zarządcza</t>
  </si>
  <si>
    <t>Zarządzanie finansami</t>
  </si>
  <si>
    <t>Rachunkowość bankowa i ubezpieczeniowa</t>
  </si>
  <si>
    <t>Podatek VAT</t>
  </si>
  <si>
    <t>Kadry i płace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</si>
</sst>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6"/>
      <name val="Arial CE"/>
      <charset val="238"/>
    </font>
    <font>
      <b/>
      <sz val="5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6"/>
      <name val="Arial CE"/>
      <charset val="238"/>
    </font>
    <font>
      <sz val="7"/>
      <name val="Arial CE"/>
      <charset val="238"/>
    </font>
    <font>
      <sz val="8"/>
      <color indexed="10"/>
      <name val="Arial CE"/>
      <charset val="238"/>
    </font>
    <font>
      <i/>
      <sz val="6"/>
      <color indexed="10"/>
      <name val="Arial CE"/>
      <charset val="238"/>
    </font>
    <font>
      <b/>
      <i/>
      <sz val="8"/>
      <color indexed="10"/>
      <name val="Arial CE"/>
      <charset val="238"/>
    </font>
    <font>
      <b/>
      <sz val="7"/>
      <name val="Arial CE"/>
      <charset val="238"/>
    </font>
    <font>
      <i/>
      <sz val="7"/>
      <color indexed="10"/>
      <name val="Arial CE"/>
      <charset val="238"/>
    </font>
    <font>
      <b/>
      <i/>
      <sz val="6"/>
      <color indexed="10"/>
      <name val="Arial CE"/>
      <charset val="238"/>
    </font>
    <font>
      <sz val="6"/>
      <color indexed="10"/>
      <name val="Arial CE"/>
      <charset val="238"/>
    </font>
    <font>
      <b/>
      <i/>
      <sz val="7"/>
      <color indexed="10"/>
      <name val="Arial CE"/>
      <charset val="238"/>
    </font>
    <font>
      <i/>
      <sz val="6"/>
      <name val="Arial CE"/>
      <charset val="238"/>
    </font>
    <font>
      <b/>
      <i/>
      <sz val="7"/>
      <name val="Arial CE"/>
      <charset val="238"/>
    </font>
    <font>
      <i/>
      <sz val="7"/>
      <name val="Arial CE"/>
      <charset val="238"/>
    </font>
    <font>
      <i/>
      <sz val="10"/>
      <name val="Arial CE"/>
      <charset val="238"/>
    </font>
    <font>
      <i/>
      <sz val="5"/>
      <name val="Arial CE"/>
      <charset val="238"/>
    </font>
    <font>
      <i/>
      <sz val="7"/>
      <name val="Arial CE"/>
      <family val="2"/>
      <charset val="238"/>
    </font>
    <font>
      <b/>
      <u/>
      <sz val="10"/>
      <name val="Arial CE"/>
      <charset val="238"/>
    </font>
    <font>
      <b/>
      <i/>
      <sz val="8"/>
      <name val="Arial CE"/>
      <charset val="238"/>
    </font>
    <font>
      <sz val="9"/>
      <name val="Arial CE"/>
      <charset val="238"/>
    </font>
    <font>
      <i/>
      <sz val="8"/>
      <color indexed="10"/>
      <name val="Arial CE"/>
      <charset val="238"/>
    </font>
    <font>
      <i/>
      <sz val="10"/>
      <name val="Calibri"/>
      <family val="2"/>
      <charset val="238"/>
    </font>
    <font>
      <b/>
      <sz val="9"/>
      <name val="Arial CE"/>
      <charset val="238"/>
    </font>
    <font>
      <b/>
      <i/>
      <sz val="9"/>
      <color indexed="10"/>
      <name val="Arial CE"/>
      <charset val="238"/>
    </font>
    <font>
      <sz val="10"/>
      <name val="Calibri"/>
      <family val="2"/>
      <charset val="238"/>
    </font>
    <font>
      <sz val="7.5"/>
      <name val="Arial CE"/>
      <charset val="238"/>
    </font>
    <font>
      <sz val="8"/>
      <color theme="1" tint="4.9989318521683403E-2"/>
      <name val="Arial CE"/>
      <charset val="238"/>
    </font>
    <font>
      <i/>
      <sz val="8"/>
      <color rgb="FFFF0000"/>
      <name val="Arial CE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6" borderId="0" xfId="0" applyFill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8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0" xfId="0" applyFont="1"/>
    <xf numFmtId="0" fontId="19" fillId="0" borderId="0" xfId="0" applyFont="1"/>
    <xf numFmtId="0" fontId="2" fillId="0" borderId="0" xfId="0" applyFont="1" applyAlignment="1">
      <alignment horizontal="center" vertical="center"/>
    </xf>
    <xf numFmtId="0" fontId="23" fillId="0" borderId="0" xfId="0" applyFont="1"/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2" fillId="0" borderId="0" xfId="0" applyFont="1"/>
    <xf numFmtId="0" fontId="19" fillId="5" borderId="1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/>
    <xf numFmtId="0" fontId="8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left" vertical="center" wrapText="1"/>
    </xf>
    <xf numFmtId="0" fontId="31" fillId="9" borderId="1" xfId="0" applyFont="1" applyFill="1" applyBorder="1" applyAlignment="1">
      <alignment horizontal="left" vertical="center" wrapText="1"/>
    </xf>
    <xf numFmtId="0" fontId="33" fillId="6" borderId="1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6" fillId="6" borderId="1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right" vertical="top"/>
    </xf>
    <xf numFmtId="0" fontId="34" fillId="9" borderId="0" xfId="0" applyFont="1" applyFill="1" applyAlignment="1">
      <alignment horizontal="right" vertical="top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textRotation="90" wrapText="1"/>
    </xf>
    <xf numFmtId="0" fontId="10" fillId="6" borderId="25" xfId="0" applyFont="1" applyFill="1" applyBorder="1" applyAlignment="1">
      <alignment horizontal="center" vertical="center" textRotation="90" wrapText="1"/>
    </xf>
    <xf numFmtId="0" fontId="10" fillId="6" borderId="26" xfId="0" applyFont="1" applyFill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textRotation="90" wrapText="1"/>
    </xf>
    <xf numFmtId="0" fontId="10" fillId="6" borderId="12" xfId="0" applyFont="1" applyFill="1" applyBorder="1" applyAlignment="1">
      <alignment horizontal="center" vertical="center" textRotation="90" wrapText="1"/>
    </xf>
    <xf numFmtId="0" fontId="10" fillId="6" borderId="15" xfId="0" applyFont="1" applyFill="1" applyBorder="1" applyAlignment="1">
      <alignment horizontal="center" vertical="center" textRotation="90" wrapText="1"/>
    </xf>
    <xf numFmtId="0" fontId="10" fillId="6" borderId="1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21" fillId="0" borderId="30" xfId="0" applyFont="1" applyBorder="1" applyAlignment="1">
      <alignment horizontal="center" vertical="center" textRotation="90" wrapText="1"/>
    </xf>
    <xf numFmtId="0" fontId="21" fillId="0" borderId="31" xfId="0" applyFont="1" applyBorder="1" applyAlignment="1">
      <alignment horizontal="center" vertical="center" textRotation="90" wrapText="1"/>
    </xf>
    <xf numFmtId="0" fontId="21" fillId="0" borderId="12" xfId="0" applyFont="1" applyBorder="1" applyAlignment="1">
      <alignment horizontal="center" vertical="center" textRotation="90" wrapText="1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 vertical="top" wrapText="1"/>
    </xf>
    <xf numFmtId="0" fontId="28" fillId="0" borderId="13" xfId="0" applyFont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  <xf numFmtId="0" fontId="26" fillId="6" borderId="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textRotation="90" wrapText="1"/>
    </xf>
    <xf numFmtId="0" fontId="23" fillId="0" borderId="0" xfId="0" quotePrefix="1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61207-073F-49C4-8356-5E02B9F83D8B}">
  <sheetPr>
    <pageSetUpPr fitToPage="1"/>
  </sheetPr>
  <dimension ref="A1:AM55"/>
  <sheetViews>
    <sheetView tabSelected="1" view="pageBreakPreview" topLeftCell="A2" zoomScaleNormal="100" zoomScaleSheetLayoutView="100" workbookViewId="0">
      <selection activeCell="A13" sqref="A13:AG13"/>
    </sheetView>
  </sheetViews>
  <sheetFormatPr defaultRowHeight="12.75" x14ac:dyDescent="0.2"/>
  <cols>
    <col min="1" max="1" width="2.7109375" style="3" customWidth="1"/>
    <col min="2" max="2" width="23.28515625" style="32" customWidth="1"/>
    <col min="3" max="3" width="8.140625" style="27" customWidth="1"/>
    <col min="4" max="7" width="3.28515625" style="41" customWidth="1"/>
    <col min="8" max="8" width="3.28515625" style="39" customWidth="1"/>
    <col min="9" max="12" width="3.28515625" style="41" customWidth="1"/>
    <col min="13" max="13" width="3.28515625" style="39" customWidth="1"/>
    <col min="14" max="14" width="3.28515625" style="42" customWidth="1"/>
    <col min="15" max="15" width="3.42578125" style="42" customWidth="1"/>
    <col min="16" max="17" width="3.28515625" style="42" customWidth="1"/>
    <col min="18" max="18" width="3.28515625" style="43" customWidth="1"/>
    <col min="19" max="22" width="3.28515625" style="41" customWidth="1"/>
    <col min="23" max="23" width="3.28515625" style="39" customWidth="1"/>
    <col min="24" max="24" width="3.28515625" style="42" customWidth="1"/>
    <col min="25" max="25" width="3.7109375" style="42" customWidth="1"/>
    <col min="26" max="27" width="3.28515625" style="42" customWidth="1"/>
    <col min="28" max="28" width="3.28515625" style="43" customWidth="1"/>
    <col min="29" max="32" width="3.28515625" style="41" customWidth="1"/>
    <col min="33" max="33" width="3.28515625" style="39" customWidth="1"/>
    <col min="34" max="34" width="5.28515625" style="22" customWidth="1"/>
    <col min="35" max="35" width="3.7109375" style="44" customWidth="1"/>
    <col min="36" max="36" width="4" style="44" customWidth="1"/>
    <col min="37" max="38" width="3.7109375" style="44" customWidth="1"/>
    <col min="39" max="39" width="3.7109375" style="29" customWidth="1"/>
  </cols>
  <sheetData>
    <row r="1" spans="1:39" x14ac:dyDescent="0.2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</row>
    <row r="2" spans="1:39" x14ac:dyDescent="0.2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 spans="1:39" x14ac:dyDescent="0.2">
      <c r="A3" s="118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</row>
    <row r="4" spans="1:39" ht="12.75" customHeight="1" x14ac:dyDescent="0.2">
      <c r="A4" s="117" t="s">
        <v>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</row>
    <row r="5" spans="1:39" s="50" customFormat="1" ht="13.5" customHeight="1" x14ac:dyDescent="0.2">
      <c r="A5" s="140" t="s">
        <v>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</row>
    <row r="6" spans="1:39" s="50" customFormat="1" ht="13.5" customHeight="1" x14ac:dyDescent="0.2">
      <c r="A6" s="110" t="s">
        <v>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</row>
    <row r="7" spans="1:39" s="50" customFormat="1" ht="13.5" customHeight="1" x14ac:dyDescent="0.2">
      <c r="A7" s="136" t="s">
        <v>6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</row>
    <row r="8" spans="1:39" ht="14.25" customHeight="1" x14ac:dyDescent="0.2">
      <c r="A8" s="108" t="s">
        <v>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</row>
    <row r="9" spans="1:39" ht="15.75" customHeight="1" thickBot="1" x14ac:dyDescent="0.25">
      <c r="AD9" s="132"/>
      <c r="AE9" s="132"/>
      <c r="AF9" s="132"/>
      <c r="AG9" s="132"/>
      <c r="AH9" s="132"/>
      <c r="AI9" s="132"/>
      <c r="AJ9" s="132"/>
      <c r="AK9" s="132"/>
      <c r="AL9" s="132"/>
      <c r="AM9" s="132"/>
    </row>
    <row r="10" spans="1:39" s="1" customFormat="1" ht="12" customHeight="1" x14ac:dyDescent="0.2">
      <c r="A10" s="159" t="s">
        <v>8</v>
      </c>
      <c r="B10" s="126" t="s">
        <v>9</v>
      </c>
      <c r="C10" s="133" t="s">
        <v>10</v>
      </c>
      <c r="D10" s="121" t="s">
        <v>11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1" t="s">
        <v>12</v>
      </c>
      <c r="O10" s="122"/>
      <c r="P10" s="122"/>
      <c r="Q10" s="122"/>
      <c r="R10" s="122"/>
      <c r="S10" s="122"/>
      <c r="T10" s="122"/>
      <c r="U10" s="122"/>
      <c r="V10" s="122"/>
      <c r="W10" s="122"/>
      <c r="X10" s="121" t="s">
        <v>13</v>
      </c>
      <c r="Y10" s="122"/>
      <c r="Z10" s="122"/>
      <c r="AA10" s="122"/>
      <c r="AB10" s="122"/>
      <c r="AC10" s="122"/>
      <c r="AD10" s="122"/>
      <c r="AE10" s="122"/>
      <c r="AF10" s="122"/>
      <c r="AG10" s="122"/>
      <c r="AH10" s="142" t="s">
        <v>14</v>
      </c>
      <c r="AI10" s="148" t="s">
        <v>15</v>
      </c>
      <c r="AJ10" s="148"/>
      <c r="AK10" s="148"/>
      <c r="AL10" s="148"/>
      <c r="AM10" s="123" t="s">
        <v>16</v>
      </c>
    </row>
    <row r="11" spans="1:39" s="1" customFormat="1" ht="10.5" customHeight="1" x14ac:dyDescent="0.2">
      <c r="A11" s="160"/>
      <c r="B11" s="127"/>
      <c r="C11" s="134"/>
      <c r="D11" s="138" t="s">
        <v>17</v>
      </c>
      <c r="E11" s="139"/>
      <c r="F11" s="139"/>
      <c r="G11" s="139"/>
      <c r="H11" s="128" t="s">
        <v>16</v>
      </c>
      <c r="I11" s="138" t="s">
        <v>18</v>
      </c>
      <c r="J11" s="139"/>
      <c r="K11" s="139"/>
      <c r="L11" s="139"/>
      <c r="M11" s="128" t="s">
        <v>16</v>
      </c>
      <c r="N11" s="119" t="s">
        <v>19</v>
      </c>
      <c r="O11" s="120"/>
      <c r="P11" s="120"/>
      <c r="Q11" s="120"/>
      <c r="R11" s="128" t="s">
        <v>16</v>
      </c>
      <c r="S11" s="119" t="s">
        <v>20</v>
      </c>
      <c r="T11" s="120"/>
      <c r="U11" s="120"/>
      <c r="V11" s="120"/>
      <c r="W11" s="128" t="s">
        <v>16</v>
      </c>
      <c r="X11" s="153" t="s">
        <v>21</v>
      </c>
      <c r="Y11" s="154"/>
      <c r="Z11" s="154"/>
      <c r="AA11" s="154"/>
      <c r="AB11" s="128" t="s">
        <v>16</v>
      </c>
      <c r="AC11" s="153" t="s">
        <v>22</v>
      </c>
      <c r="AD11" s="154"/>
      <c r="AE11" s="154"/>
      <c r="AF11" s="154"/>
      <c r="AG11" s="130" t="s">
        <v>16</v>
      </c>
      <c r="AH11" s="143"/>
      <c r="AI11" s="149"/>
      <c r="AJ11" s="149"/>
      <c r="AK11" s="149"/>
      <c r="AL11" s="149"/>
      <c r="AM11" s="124"/>
    </row>
    <row r="12" spans="1:39" s="2" customFormat="1" ht="19.5" customHeight="1" x14ac:dyDescent="0.2">
      <c r="A12" s="160"/>
      <c r="B12" s="127"/>
      <c r="C12" s="135"/>
      <c r="D12" s="9" t="s">
        <v>23</v>
      </c>
      <c r="E12" s="9" t="s">
        <v>24</v>
      </c>
      <c r="F12" s="16" t="s">
        <v>25</v>
      </c>
      <c r="G12" s="16" t="s">
        <v>26</v>
      </c>
      <c r="H12" s="129"/>
      <c r="I12" s="9" t="s">
        <v>23</v>
      </c>
      <c r="J12" s="9" t="s">
        <v>24</v>
      </c>
      <c r="K12" s="16" t="s">
        <v>25</v>
      </c>
      <c r="L12" s="16" t="s">
        <v>26</v>
      </c>
      <c r="M12" s="129"/>
      <c r="N12" s="11" t="s">
        <v>23</v>
      </c>
      <c r="O12" s="11" t="s">
        <v>24</v>
      </c>
      <c r="P12" s="17" t="s">
        <v>25</v>
      </c>
      <c r="Q12" s="17" t="s">
        <v>26</v>
      </c>
      <c r="R12" s="129"/>
      <c r="S12" s="11" t="s">
        <v>23</v>
      </c>
      <c r="T12" s="11" t="s">
        <v>24</v>
      </c>
      <c r="U12" s="17" t="s">
        <v>25</v>
      </c>
      <c r="V12" s="17" t="s">
        <v>26</v>
      </c>
      <c r="W12" s="129"/>
      <c r="X12" s="10" t="s">
        <v>23</v>
      </c>
      <c r="Y12" s="10" t="s">
        <v>24</v>
      </c>
      <c r="Z12" s="18" t="s">
        <v>25</v>
      </c>
      <c r="AA12" s="18" t="s">
        <v>26</v>
      </c>
      <c r="AB12" s="129"/>
      <c r="AC12" s="10" t="s">
        <v>23</v>
      </c>
      <c r="AD12" s="10" t="s">
        <v>24</v>
      </c>
      <c r="AE12" s="18" t="s">
        <v>25</v>
      </c>
      <c r="AF12" s="18" t="s">
        <v>26</v>
      </c>
      <c r="AG12" s="131"/>
      <c r="AH12" s="143"/>
      <c r="AI12" s="54" t="s">
        <v>27</v>
      </c>
      <c r="AJ12" s="12" t="s">
        <v>28</v>
      </c>
      <c r="AK12" s="21" t="s">
        <v>25</v>
      </c>
      <c r="AL12" s="21" t="s">
        <v>26</v>
      </c>
      <c r="AM12" s="125"/>
    </row>
    <row r="13" spans="1:39" s="20" customFormat="1" ht="20.100000000000001" customHeight="1" x14ac:dyDescent="0.2">
      <c r="A13" s="150" t="s">
        <v>29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58">
        <f>AI13+AJ13+AK13+AL13</f>
        <v>375</v>
      </c>
      <c r="AI13" s="56">
        <f>SUM(AI14:AI27)</f>
        <v>159</v>
      </c>
      <c r="AJ13" s="23">
        <f>SUM(AJ14:AJ27)</f>
        <v>198</v>
      </c>
      <c r="AK13" s="23">
        <f>SUM(AK14:AK27)</f>
        <v>18</v>
      </c>
      <c r="AL13" s="23">
        <f>SUM(AL14:AL27)</f>
        <v>0</v>
      </c>
      <c r="AM13" s="68">
        <f>SUM(AM14:AM27)</f>
        <v>50</v>
      </c>
    </row>
    <row r="14" spans="1:39" ht="20.100000000000001" customHeight="1" x14ac:dyDescent="0.2">
      <c r="A14" s="66">
        <v>1</v>
      </c>
      <c r="B14" s="88" t="s">
        <v>30</v>
      </c>
      <c r="C14" s="30" t="s">
        <v>31</v>
      </c>
      <c r="D14" s="81"/>
      <c r="E14" s="81">
        <v>18</v>
      </c>
      <c r="F14" s="81"/>
      <c r="G14" s="81"/>
      <c r="H14" s="82">
        <v>2</v>
      </c>
      <c r="I14" s="81"/>
      <c r="J14" s="81">
        <v>18</v>
      </c>
      <c r="K14" s="81"/>
      <c r="L14" s="81"/>
      <c r="M14" s="82">
        <v>2</v>
      </c>
      <c r="N14" s="84"/>
      <c r="O14" s="84">
        <v>18</v>
      </c>
      <c r="P14" s="84"/>
      <c r="Q14" s="84"/>
      <c r="R14" s="78">
        <v>2</v>
      </c>
      <c r="S14" s="84"/>
      <c r="T14" s="84"/>
      <c r="U14" s="84"/>
      <c r="V14" s="84"/>
      <c r="W14" s="78"/>
      <c r="X14" s="86"/>
      <c r="Y14" s="86"/>
      <c r="Z14" s="86"/>
      <c r="AA14" s="86"/>
      <c r="AB14" s="78"/>
      <c r="AC14" s="86"/>
      <c r="AD14" s="86"/>
      <c r="AE14" s="86"/>
      <c r="AF14" s="86"/>
      <c r="AG14" s="79"/>
      <c r="AH14" s="80">
        <f>AI14+AJ14+AK14+AL14</f>
        <v>54</v>
      </c>
      <c r="AI14" s="55">
        <f t="shared" ref="AI14:AI25" si="0">D14+I14+N14+S14+X14+AC14</f>
        <v>0</v>
      </c>
      <c r="AJ14" s="25">
        <f t="shared" ref="AJ14:AJ25" si="1">E14+J14+O14+T14+Y14+AD14</f>
        <v>54</v>
      </c>
      <c r="AK14" s="55">
        <f t="shared" ref="AK14:AK25" si="2">F14+K14+P14+U14+Z14+AE14</f>
        <v>0</v>
      </c>
      <c r="AL14" s="25">
        <f t="shared" ref="AL14:AL25" si="3">G14+L14+Q14+V14+AA14+AF14</f>
        <v>0</v>
      </c>
      <c r="AM14" s="67">
        <f t="shared" ref="AM14:AM25" si="4">H14+M14+R14+W14+AB14+AG14</f>
        <v>6</v>
      </c>
    </row>
    <row r="15" spans="1:39" ht="20.100000000000001" customHeight="1" x14ac:dyDescent="0.2">
      <c r="A15" s="66">
        <v>2</v>
      </c>
      <c r="B15" s="88" t="s">
        <v>32</v>
      </c>
      <c r="C15" s="30" t="s">
        <v>33</v>
      </c>
      <c r="D15" s="81">
        <v>4</v>
      </c>
      <c r="E15" s="81"/>
      <c r="F15" s="81"/>
      <c r="G15" s="81"/>
      <c r="H15" s="82">
        <v>0</v>
      </c>
      <c r="I15" s="81"/>
      <c r="J15" s="81"/>
      <c r="K15" s="81"/>
      <c r="L15" s="81"/>
      <c r="M15" s="82"/>
      <c r="N15" s="84"/>
      <c r="O15" s="84"/>
      <c r="P15" s="84"/>
      <c r="Q15" s="84"/>
      <c r="R15" s="78"/>
      <c r="S15" s="84"/>
      <c r="T15" s="84"/>
      <c r="U15" s="84"/>
      <c r="V15" s="84"/>
      <c r="W15" s="78"/>
      <c r="X15" s="86"/>
      <c r="Y15" s="86"/>
      <c r="Z15" s="86"/>
      <c r="AA15" s="86"/>
      <c r="AB15" s="78"/>
      <c r="AC15" s="86"/>
      <c r="AD15" s="86"/>
      <c r="AE15" s="86"/>
      <c r="AF15" s="86"/>
      <c r="AG15" s="79"/>
      <c r="AH15" s="80">
        <f t="shared" ref="AH15:AH25" si="5">AI15+AJ15+AK15+AL15</f>
        <v>4</v>
      </c>
      <c r="AI15" s="55">
        <f t="shared" si="0"/>
        <v>4</v>
      </c>
      <c r="AJ15" s="25">
        <f t="shared" si="1"/>
        <v>0</v>
      </c>
      <c r="AK15" s="55">
        <f t="shared" si="2"/>
        <v>0</v>
      </c>
      <c r="AL15" s="25">
        <f t="shared" si="3"/>
        <v>0</v>
      </c>
      <c r="AM15" s="67">
        <f t="shared" si="4"/>
        <v>0</v>
      </c>
    </row>
    <row r="16" spans="1:39" ht="20.100000000000001" customHeight="1" x14ac:dyDescent="0.2">
      <c r="A16" s="66">
        <v>3</v>
      </c>
      <c r="B16" s="88" t="s">
        <v>34</v>
      </c>
      <c r="C16" s="30" t="s">
        <v>35</v>
      </c>
      <c r="D16" s="81">
        <v>15</v>
      </c>
      <c r="E16" s="81">
        <v>18</v>
      </c>
      <c r="F16" s="81"/>
      <c r="G16" s="81"/>
      <c r="H16" s="82">
        <v>4</v>
      </c>
      <c r="I16" s="81"/>
      <c r="J16" s="81"/>
      <c r="K16" s="81"/>
      <c r="L16" s="81"/>
      <c r="M16" s="82"/>
      <c r="N16" s="84"/>
      <c r="O16" s="84"/>
      <c r="P16" s="84"/>
      <c r="Q16" s="84"/>
      <c r="R16" s="78"/>
      <c r="S16" s="84"/>
      <c r="T16" s="84"/>
      <c r="U16" s="84"/>
      <c r="V16" s="84"/>
      <c r="W16" s="78"/>
      <c r="X16" s="86"/>
      <c r="Y16" s="86"/>
      <c r="Z16" s="86"/>
      <c r="AA16" s="86"/>
      <c r="AB16" s="78"/>
      <c r="AC16" s="86"/>
      <c r="AD16" s="86"/>
      <c r="AE16" s="86"/>
      <c r="AF16" s="86"/>
      <c r="AG16" s="79"/>
      <c r="AH16" s="80">
        <f t="shared" si="5"/>
        <v>33</v>
      </c>
      <c r="AI16" s="55">
        <f t="shared" si="0"/>
        <v>15</v>
      </c>
      <c r="AJ16" s="25">
        <f t="shared" si="1"/>
        <v>18</v>
      </c>
      <c r="AK16" s="55">
        <f t="shared" si="2"/>
        <v>0</v>
      </c>
      <c r="AL16" s="25">
        <f t="shared" si="3"/>
        <v>0</v>
      </c>
      <c r="AM16" s="67">
        <f t="shared" si="4"/>
        <v>4</v>
      </c>
    </row>
    <row r="17" spans="1:39" ht="20.100000000000001" customHeight="1" x14ac:dyDescent="0.2">
      <c r="A17" s="66">
        <v>4</v>
      </c>
      <c r="B17" s="88" t="s">
        <v>36</v>
      </c>
      <c r="C17" s="30" t="s">
        <v>35</v>
      </c>
      <c r="D17" s="81">
        <v>15</v>
      </c>
      <c r="E17" s="81">
        <v>18</v>
      </c>
      <c r="F17" s="81"/>
      <c r="G17" s="81"/>
      <c r="H17" s="82">
        <v>5</v>
      </c>
      <c r="I17" s="81"/>
      <c r="J17" s="81"/>
      <c r="K17" s="81"/>
      <c r="L17" s="81"/>
      <c r="M17" s="82"/>
      <c r="N17" s="84"/>
      <c r="O17" s="84"/>
      <c r="P17" s="84"/>
      <c r="Q17" s="84"/>
      <c r="R17" s="78"/>
      <c r="S17" s="84"/>
      <c r="T17" s="84"/>
      <c r="U17" s="84"/>
      <c r="V17" s="84"/>
      <c r="W17" s="78"/>
      <c r="X17" s="86"/>
      <c r="Y17" s="86"/>
      <c r="Z17" s="86"/>
      <c r="AA17" s="86"/>
      <c r="AB17" s="78"/>
      <c r="AC17" s="86"/>
      <c r="AD17" s="86"/>
      <c r="AE17" s="86"/>
      <c r="AF17" s="86"/>
      <c r="AG17" s="79"/>
      <c r="AH17" s="80">
        <f t="shared" si="5"/>
        <v>33</v>
      </c>
      <c r="AI17" s="55">
        <f t="shared" si="0"/>
        <v>15</v>
      </c>
      <c r="AJ17" s="25">
        <f t="shared" si="1"/>
        <v>18</v>
      </c>
      <c r="AK17" s="55">
        <f t="shared" si="2"/>
        <v>0</v>
      </c>
      <c r="AL17" s="25">
        <f t="shared" si="3"/>
        <v>0</v>
      </c>
      <c r="AM17" s="67">
        <f t="shared" si="4"/>
        <v>5</v>
      </c>
    </row>
    <row r="18" spans="1:39" ht="20.100000000000001" customHeight="1" x14ac:dyDescent="0.2">
      <c r="A18" s="66">
        <v>5</v>
      </c>
      <c r="B18" s="88" t="s">
        <v>37</v>
      </c>
      <c r="C18" s="30" t="s">
        <v>35</v>
      </c>
      <c r="D18" s="81">
        <v>15</v>
      </c>
      <c r="E18" s="81">
        <v>18</v>
      </c>
      <c r="F18" s="81"/>
      <c r="G18" s="81"/>
      <c r="H18" s="82">
        <v>5</v>
      </c>
      <c r="I18" s="81"/>
      <c r="J18" s="81"/>
      <c r="K18" s="81"/>
      <c r="L18" s="81"/>
      <c r="M18" s="82"/>
      <c r="N18" s="84"/>
      <c r="O18" s="84"/>
      <c r="P18" s="84"/>
      <c r="Q18" s="84"/>
      <c r="R18" s="78"/>
      <c r="S18" s="84"/>
      <c r="T18" s="84"/>
      <c r="U18" s="84"/>
      <c r="V18" s="84"/>
      <c r="W18" s="78"/>
      <c r="X18" s="86"/>
      <c r="Y18" s="86"/>
      <c r="Z18" s="86"/>
      <c r="AA18" s="86"/>
      <c r="AB18" s="78"/>
      <c r="AC18" s="86"/>
      <c r="AD18" s="86"/>
      <c r="AE18" s="86"/>
      <c r="AF18" s="86"/>
      <c r="AG18" s="79"/>
      <c r="AH18" s="80">
        <f t="shared" si="5"/>
        <v>33</v>
      </c>
      <c r="AI18" s="55">
        <f t="shared" si="0"/>
        <v>15</v>
      </c>
      <c r="AJ18" s="25">
        <f t="shared" si="1"/>
        <v>18</v>
      </c>
      <c r="AK18" s="55">
        <f t="shared" si="2"/>
        <v>0</v>
      </c>
      <c r="AL18" s="25">
        <f t="shared" si="3"/>
        <v>0</v>
      </c>
      <c r="AM18" s="67">
        <f t="shared" si="4"/>
        <v>5</v>
      </c>
    </row>
    <row r="19" spans="1:39" ht="20.100000000000001" customHeight="1" x14ac:dyDescent="0.2">
      <c r="A19" s="66">
        <v>6</v>
      </c>
      <c r="B19" s="88" t="s">
        <v>38</v>
      </c>
      <c r="C19" s="30" t="s">
        <v>35</v>
      </c>
      <c r="D19" s="81">
        <v>15</v>
      </c>
      <c r="E19" s="81">
        <v>18</v>
      </c>
      <c r="F19" s="81"/>
      <c r="G19" s="81"/>
      <c r="H19" s="82">
        <v>4</v>
      </c>
      <c r="I19" s="81"/>
      <c r="J19" s="81"/>
      <c r="K19" s="81"/>
      <c r="L19" s="81"/>
      <c r="M19" s="82"/>
      <c r="N19" s="84"/>
      <c r="O19" s="84"/>
      <c r="P19" s="84"/>
      <c r="Q19" s="84"/>
      <c r="R19" s="78"/>
      <c r="S19" s="84"/>
      <c r="T19" s="84"/>
      <c r="U19" s="84"/>
      <c r="V19" s="84"/>
      <c r="W19" s="78"/>
      <c r="X19" s="86"/>
      <c r="Y19" s="86"/>
      <c r="Z19" s="86"/>
      <c r="AA19" s="86"/>
      <c r="AB19" s="78"/>
      <c r="AC19" s="86"/>
      <c r="AD19" s="86"/>
      <c r="AE19" s="86"/>
      <c r="AF19" s="86"/>
      <c r="AG19" s="79"/>
      <c r="AH19" s="80">
        <f t="shared" si="5"/>
        <v>33</v>
      </c>
      <c r="AI19" s="55">
        <f t="shared" si="0"/>
        <v>15</v>
      </c>
      <c r="AJ19" s="25">
        <f t="shared" si="1"/>
        <v>18</v>
      </c>
      <c r="AK19" s="55">
        <f t="shared" si="2"/>
        <v>0</v>
      </c>
      <c r="AL19" s="25">
        <f t="shared" si="3"/>
        <v>0</v>
      </c>
      <c r="AM19" s="67">
        <f t="shared" si="4"/>
        <v>4</v>
      </c>
    </row>
    <row r="20" spans="1:39" ht="20.100000000000001" customHeight="1" x14ac:dyDescent="0.2">
      <c r="A20" s="66">
        <v>7</v>
      </c>
      <c r="B20" s="88" t="s">
        <v>39</v>
      </c>
      <c r="C20" s="30" t="s">
        <v>40</v>
      </c>
      <c r="D20" s="81">
        <v>15</v>
      </c>
      <c r="E20" s="81">
        <v>18</v>
      </c>
      <c r="F20" s="81"/>
      <c r="G20" s="81"/>
      <c r="H20" s="82">
        <v>4</v>
      </c>
      <c r="I20" s="81"/>
      <c r="J20" s="81"/>
      <c r="K20" s="81"/>
      <c r="L20" s="81"/>
      <c r="M20" s="82"/>
      <c r="N20" s="84"/>
      <c r="O20" s="84"/>
      <c r="P20" s="84"/>
      <c r="Q20" s="84"/>
      <c r="R20" s="78"/>
      <c r="S20" s="84"/>
      <c r="T20" s="84"/>
      <c r="U20" s="84"/>
      <c r="V20" s="84"/>
      <c r="W20" s="78"/>
      <c r="X20" s="86"/>
      <c r="Y20" s="86"/>
      <c r="Z20" s="86"/>
      <c r="AA20" s="86"/>
      <c r="AB20" s="78"/>
      <c r="AC20" s="86"/>
      <c r="AD20" s="86"/>
      <c r="AE20" s="86"/>
      <c r="AF20" s="86"/>
      <c r="AG20" s="79"/>
      <c r="AH20" s="80">
        <f>AI20+AJ20+AK20+AL20</f>
        <v>33</v>
      </c>
      <c r="AI20" s="55">
        <f t="shared" si="0"/>
        <v>15</v>
      </c>
      <c r="AJ20" s="25">
        <f t="shared" si="1"/>
        <v>18</v>
      </c>
      <c r="AK20" s="55">
        <f t="shared" si="2"/>
        <v>0</v>
      </c>
      <c r="AL20" s="25">
        <f t="shared" si="3"/>
        <v>0</v>
      </c>
      <c r="AM20" s="67">
        <f t="shared" si="4"/>
        <v>4</v>
      </c>
    </row>
    <row r="21" spans="1:39" ht="20.100000000000001" customHeight="1" x14ac:dyDescent="0.2">
      <c r="A21" s="66">
        <v>8</v>
      </c>
      <c r="B21" s="88" t="s">
        <v>41</v>
      </c>
      <c r="C21" s="30" t="s">
        <v>40</v>
      </c>
      <c r="D21" s="81">
        <v>10</v>
      </c>
      <c r="E21" s="81"/>
      <c r="F21" s="81"/>
      <c r="G21" s="81"/>
      <c r="H21" s="82">
        <v>1</v>
      </c>
      <c r="I21" s="81"/>
      <c r="J21" s="81"/>
      <c r="K21" s="81"/>
      <c r="L21" s="81"/>
      <c r="M21" s="82"/>
      <c r="N21" s="84"/>
      <c r="O21" s="84"/>
      <c r="P21" s="84"/>
      <c r="Q21" s="84"/>
      <c r="R21" s="78"/>
      <c r="S21" s="84"/>
      <c r="T21" s="84"/>
      <c r="U21" s="84"/>
      <c r="V21" s="84"/>
      <c r="W21" s="78"/>
      <c r="X21" s="86"/>
      <c r="Y21" s="86"/>
      <c r="Z21" s="86"/>
      <c r="AA21" s="86"/>
      <c r="AB21" s="78"/>
      <c r="AC21" s="86"/>
      <c r="AD21" s="86"/>
      <c r="AE21" s="86"/>
      <c r="AF21" s="86"/>
      <c r="AG21" s="79"/>
      <c r="AH21" s="80">
        <f>AI21+AJ21+AK21+AL21</f>
        <v>10</v>
      </c>
      <c r="AI21" s="55">
        <f t="shared" ref="AI21:AM22" si="6">D21+I21+N21+S21+X21+AC21</f>
        <v>10</v>
      </c>
      <c r="AJ21" s="25">
        <f t="shared" si="6"/>
        <v>0</v>
      </c>
      <c r="AK21" s="55">
        <f t="shared" si="6"/>
        <v>0</v>
      </c>
      <c r="AL21" s="25">
        <f t="shared" si="6"/>
        <v>0</v>
      </c>
      <c r="AM21" s="67">
        <f t="shared" si="6"/>
        <v>1</v>
      </c>
    </row>
    <row r="22" spans="1:39" ht="20.100000000000001" customHeight="1" x14ac:dyDescent="0.2">
      <c r="A22" s="66">
        <v>9</v>
      </c>
      <c r="B22" s="88" t="s">
        <v>42</v>
      </c>
      <c r="C22" s="30" t="s">
        <v>40</v>
      </c>
      <c r="D22" s="81">
        <v>10</v>
      </c>
      <c r="E22" s="81"/>
      <c r="F22" s="81"/>
      <c r="G22" s="81"/>
      <c r="H22" s="82">
        <v>2</v>
      </c>
      <c r="I22" s="81"/>
      <c r="J22" s="81"/>
      <c r="K22" s="81"/>
      <c r="L22" s="81"/>
      <c r="M22" s="82"/>
      <c r="N22" s="84"/>
      <c r="O22" s="84"/>
      <c r="P22" s="84"/>
      <c r="Q22" s="84"/>
      <c r="R22" s="78"/>
      <c r="S22" s="84"/>
      <c r="T22" s="84"/>
      <c r="U22" s="84"/>
      <c r="V22" s="84"/>
      <c r="W22" s="78"/>
      <c r="X22" s="86"/>
      <c r="Y22" s="86"/>
      <c r="Z22" s="86"/>
      <c r="AA22" s="86"/>
      <c r="AB22" s="78"/>
      <c r="AC22" s="86"/>
      <c r="AD22" s="86"/>
      <c r="AE22" s="86"/>
      <c r="AF22" s="86"/>
      <c r="AG22" s="79"/>
      <c r="AH22" s="80">
        <f>AI22+AJ22+AK22+AL22</f>
        <v>10</v>
      </c>
      <c r="AI22" s="55">
        <f t="shared" si="6"/>
        <v>10</v>
      </c>
      <c r="AJ22" s="25">
        <f t="shared" si="6"/>
        <v>0</v>
      </c>
      <c r="AK22" s="55">
        <f t="shared" si="6"/>
        <v>0</v>
      </c>
      <c r="AL22" s="25">
        <f t="shared" si="6"/>
        <v>0</v>
      </c>
      <c r="AM22" s="67">
        <f t="shared" si="6"/>
        <v>2</v>
      </c>
    </row>
    <row r="23" spans="1:39" ht="20.100000000000001" customHeight="1" x14ac:dyDescent="0.2">
      <c r="A23" s="66">
        <v>10</v>
      </c>
      <c r="B23" s="88" t="s">
        <v>43</v>
      </c>
      <c r="C23" s="30" t="s">
        <v>40</v>
      </c>
      <c r="D23" s="81">
        <v>15</v>
      </c>
      <c r="E23" s="81"/>
      <c r="F23" s="81"/>
      <c r="G23" s="81"/>
      <c r="H23" s="82">
        <v>3</v>
      </c>
      <c r="I23" s="81"/>
      <c r="J23" s="81"/>
      <c r="K23" s="81"/>
      <c r="L23" s="81"/>
      <c r="M23" s="82"/>
      <c r="N23" s="84"/>
      <c r="O23" s="84"/>
      <c r="P23" s="84"/>
      <c r="Q23" s="84"/>
      <c r="R23" s="78"/>
      <c r="S23" s="84"/>
      <c r="T23" s="84"/>
      <c r="U23" s="84"/>
      <c r="V23" s="84"/>
      <c r="W23" s="78"/>
      <c r="X23" s="86"/>
      <c r="Y23" s="86"/>
      <c r="Z23" s="86"/>
      <c r="AA23" s="86"/>
      <c r="AB23" s="78"/>
      <c r="AC23" s="86"/>
      <c r="AD23" s="86"/>
      <c r="AE23" s="86"/>
      <c r="AF23" s="86"/>
      <c r="AG23" s="79"/>
      <c r="AH23" s="80">
        <f>AI23+AJ23+AK23+AL23</f>
        <v>15</v>
      </c>
      <c r="AI23" s="55">
        <f>D23+I23+N23+S23+X23+AC23</f>
        <v>15</v>
      </c>
      <c r="AJ23" s="25">
        <f>E23+J23+O23+T23+Y23+AD23</f>
        <v>0</v>
      </c>
      <c r="AK23" s="55">
        <f>F23+K23+P23+U23+Z23+AE23</f>
        <v>0</v>
      </c>
      <c r="AL23" s="25">
        <f>G23+L23+Q23+V23+AA23+AF23</f>
        <v>0</v>
      </c>
      <c r="AM23" s="67">
        <f>H23+M23+R23+W23+AB23+AG23</f>
        <v>3</v>
      </c>
    </row>
    <row r="24" spans="1:39" ht="20.100000000000001" customHeight="1" x14ac:dyDescent="0.2">
      <c r="A24" s="66">
        <v>11</v>
      </c>
      <c r="B24" s="88" t="s">
        <v>44</v>
      </c>
      <c r="C24" s="30" t="s">
        <v>45</v>
      </c>
      <c r="D24" s="81"/>
      <c r="E24" s="81"/>
      <c r="F24" s="81"/>
      <c r="G24" s="81"/>
      <c r="H24" s="82"/>
      <c r="I24" s="81">
        <v>15</v>
      </c>
      <c r="J24" s="81">
        <v>18</v>
      </c>
      <c r="K24" s="81"/>
      <c r="L24" s="81"/>
      <c r="M24" s="82">
        <v>5</v>
      </c>
      <c r="N24" s="84"/>
      <c r="O24" s="84"/>
      <c r="P24" s="84"/>
      <c r="Q24" s="84"/>
      <c r="R24" s="78"/>
      <c r="S24" s="84"/>
      <c r="T24" s="84"/>
      <c r="U24" s="84"/>
      <c r="V24" s="84"/>
      <c r="W24" s="78"/>
      <c r="X24" s="86"/>
      <c r="Y24" s="86"/>
      <c r="Z24" s="86"/>
      <c r="AA24" s="86"/>
      <c r="AB24" s="78"/>
      <c r="AC24" s="86"/>
      <c r="AD24" s="86"/>
      <c r="AE24" s="86"/>
      <c r="AF24" s="86"/>
      <c r="AG24" s="79"/>
      <c r="AH24" s="80">
        <f t="shared" si="5"/>
        <v>33</v>
      </c>
      <c r="AI24" s="55">
        <f t="shared" si="0"/>
        <v>15</v>
      </c>
      <c r="AJ24" s="25">
        <f t="shared" si="1"/>
        <v>18</v>
      </c>
      <c r="AK24" s="55">
        <f t="shared" si="2"/>
        <v>0</v>
      </c>
      <c r="AL24" s="25">
        <f t="shared" si="3"/>
        <v>0</v>
      </c>
      <c r="AM24" s="67">
        <f t="shared" si="4"/>
        <v>5</v>
      </c>
    </row>
    <row r="25" spans="1:39" ht="20.100000000000001" customHeight="1" x14ac:dyDescent="0.2">
      <c r="A25" s="66">
        <v>12</v>
      </c>
      <c r="B25" s="88" t="s">
        <v>46</v>
      </c>
      <c r="C25" s="30" t="s">
        <v>45</v>
      </c>
      <c r="D25" s="81"/>
      <c r="E25" s="81"/>
      <c r="F25" s="81"/>
      <c r="G25" s="81"/>
      <c r="H25" s="82"/>
      <c r="I25" s="81">
        <v>15</v>
      </c>
      <c r="J25" s="81">
        <v>18</v>
      </c>
      <c r="K25" s="81"/>
      <c r="L25" s="81"/>
      <c r="M25" s="82">
        <v>4</v>
      </c>
      <c r="N25" s="84"/>
      <c r="O25" s="84"/>
      <c r="P25" s="84"/>
      <c r="Q25" s="84"/>
      <c r="R25" s="78"/>
      <c r="S25" s="84"/>
      <c r="T25" s="84"/>
      <c r="U25" s="84"/>
      <c r="V25" s="84"/>
      <c r="W25" s="78"/>
      <c r="X25" s="86"/>
      <c r="Y25" s="86"/>
      <c r="Z25" s="86"/>
      <c r="AA25" s="86"/>
      <c r="AB25" s="78"/>
      <c r="AC25" s="86"/>
      <c r="AD25" s="86"/>
      <c r="AE25" s="86"/>
      <c r="AF25" s="86"/>
      <c r="AG25" s="79"/>
      <c r="AH25" s="80">
        <f t="shared" si="5"/>
        <v>33</v>
      </c>
      <c r="AI25" s="55">
        <f t="shared" si="0"/>
        <v>15</v>
      </c>
      <c r="AJ25" s="25">
        <f t="shared" si="1"/>
        <v>18</v>
      </c>
      <c r="AK25" s="55">
        <f t="shared" si="2"/>
        <v>0</v>
      </c>
      <c r="AL25" s="25">
        <f t="shared" si="3"/>
        <v>0</v>
      </c>
      <c r="AM25" s="67">
        <f t="shared" si="4"/>
        <v>4</v>
      </c>
    </row>
    <row r="26" spans="1:39" ht="20.100000000000001" customHeight="1" x14ac:dyDescent="0.2">
      <c r="A26" s="66">
        <v>13</v>
      </c>
      <c r="B26" s="88" t="s">
        <v>47</v>
      </c>
      <c r="C26" s="30" t="s">
        <v>45</v>
      </c>
      <c r="D26" s="81"/>
      <c r="E26" s="81"/>
      <c r="F26" s="81"/>
      <c r="G26" s="81"/>
      <c r="H26" s="82"/>
      <c r="I26" s="81">
        <v>15</v>
      </c>
      <c r="J26" s="81">
        <v>18</v>
      </c>
      <c r="K26" s="81"/>
      <c r="L26" s="81"/>
      <c r="M26" s="82">
        <v>5</v>
      </c>
      <c r="N26" s="84"/>
      <c r="O26" s="84"/>
      <c r="P26" s="84"/>
      <c r="Q26" s="84"/>
      <c r="R26" s="78"/>
      <c r="S26" s="84"/>
      <c r="T26" s="84"/>
      <c r="U26" s="84"/>
      <c r="V26" s="84"/>
      <c r="W26" s="78"/>
      <c r="X26" s="86"/>
      <c r="Y26" s="86"/>
      <c r="Z26" s="86"/>
      <c r="AA26" s="86"/>
      <c r="AB26" s="78"/>
      <c r="AC26" s="86"/>
      <c r="AD26" s="86"/>
      <c r="AE26" s="86"/>
      <c r="AF26" s="86"/>
      <c r="AG26" s="79"/>
      <c r="AH26" s="80">
        <f>AI26+AJ26+AK26+AL26</f>
        <v>33</v>
      </c>
      <c r="AI26" s="55">
        <f t="shared" ref="AI26:AM27" si="7">D26+I26+N26+S26+X26+AC26</f>
        <v>15</v>
      </c>
      <c r="AJ26" s="25">
        <f t="shared" si="7"/>
        <v>18</v>
      </c>
      <c r="AK26" s="55">
        <f t="shared" si="7"/>
        <v>0</v>
      </c>
      <c r="AL26" s="25">
        <f t="shared" si="7"/>
        <v>0</v>
      </c>
      <c r="AM26" s="67">
        <f t="shared" si="7"/>
        <v>5</v>
      </c>
    </row>
    <row r="27" spans="1:39" ht="20.100000000000001" customHeight="1" x14ac:dyDescent="0.2">
      <c r="A27" s="66">
        <v>14</v>
      </c>
      <c r="B27" s="88" t="s">
        <v>48</v>
      </c>
      <c r="C27" s="30" t="s">
        <v>49</v>
      </c>
      <c r="D27" s="81"/>
      <c r="E27" s="81"/>
      <c r="F27" s="81"/>
      <c r="G27" s="81"/>
      <c r="H27" s="82"/>
      <c r="I27" s="81"/>
      <c r="J27" s="81"/>
      <c r="K27" s="81">
        <v>18</v>
      </c>
      <c r="L27" s="81"/>
      <c r="M27" s="82">
        <v>2</v>
      </c>
      <c r="N27" s="84"/>
      <c r="O27" s="84"/>
      <c r="P27" s="84"/>
      <c r="Q27" s="84"/>
      <c r="R27" s="78"/>
      <c r="S27" s="84"/>
      <c r="T27" s="84"/>
      <c r="U27" s="84"/>
      <c r="V27" s="84"/>
      <c r="W27" s="78"/>
      <c r="X27" s="86"/>
      <c r="Y27" s="86"/>
      <c r="Z27" s="86"/>
      <c r="AA27" s="86"/>
      <c r="AB27" s="78"/>
      <c r="AC27" s="86"/>
      <c r="AD27" s="86"/>
      <c r="AE27" s="86"/>
      <c r="AF27" s="86"/>
      <c r="AG27" s="79"/>
      <c r="AH27" s="80">
        <f>AI27+AJ27+AK27+AL27</f>
        <v>18</v>
      </c>
      <c r="AI27" s="55">
        <f t="shared" si="7"/>
        <v>0</v>
      </c>
      <c r="AJ27" s="25">
        <f t="shared" si="7"/>
        <v>0</v>
      </c>
      <c r="AK27" s="55">
        <f t="shared" si="7"/>
        <v>18</v>
      </c>
      <c r="AL27" s="25">
        <f t="shared" si="7"/>
        <v>0</v>
      </c>
      <c r="AM27" s="67">
        <f t="shared" si="7"/>
        <v>2</v>
      </c>
    </row>
    <row r="28" spans="1:39" ht="20.100000000000001" customHeight="1" x14ac:dyDescent="0.2">
      <c r="A28" s="150" t="s">
        <v>50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80">
        <f>AI28+AJ28+AK28+AL28</f>
        <v>375</v>
      </c>
      <c r="AI28" s="57">
        <f>SUM(AI29:AI42)</f>
        <v>185</v>
      </c>
      <c r="AJ28" s="51">
        <f>SUM(AJ29:AJ42)</f>
        <v>122</v>
      </c>
      <c r="AK28" s="51">
        <f>SUM(AK29:AK42)</f>
        <v>30</v>
      </c>
      <c r="AL28" s="51">
        <f>SUM(AL29:AL42)</f>
        <v>38</v>
      </c>
      <c r="AM28" s="69">
        <f>SUM(AM29:AM42)</f>
        <v>40</v>
      </c>
    </row>
    <row r="29" spans="1:39" ht="20.100000000000001" customHeight="1" x14ac:dyDescent="0.2">
      <c r="A29" s="66">
        <v>1</v>
      </c>
      <c r="B29" s="88" t="s">
        <v>51</v>
      </c>
      <c r="C29" s="30" t="s">
        <v>49</v>
      </c>
      <c r="D29" s="81"/>
      <c r="E29" s="81"/>
      <c r="F29" s="81"/>
      <c r="G29" s="81"/>
      <c r="H29" s="82"/>
      <c r="I29" s="81">
        <v>15</v>
      </c>
      <c r="J29" s="81">
        <v>18</v>
      </c>
      <c r="K29" s="81"/>
      <c r="L29" s="81"/>
      <c r="M29" s="82">
        <v>5</v>
      </c>
      <c r="N29" s="84"/>
      <c r="O29" s="84"/>
      <c r="P29" s="84"/>
      <c r="Q29" s="84"/>
      <c r="R29" s="78"/>
      <c r="S29" s="84"/>
      <c r="T29" s="84"/>
      <c r="U29" s="84"/>
      <c r="V29" s="84"/>
      <c r="W29" s="78"/>
      <c r="X29" s="86"/>
      <c r="Y29" s="86"/>
      <c r="Z29" s="86"/>
      <c r="AA29" s="86"/>
      <c r="AB29" s="78"/>
      <c r="AC29" s="86"/>
      <c r="AD29" s="86"/>
      <c r="AE29" s="86"/>
      <c r="AF29" s="86"/>
      <c r="AG29" s="79"/>
      <c r="AH29" s="80">
        <f t="shared" ref="AH29:AH42" si="8">AI29+AJ29+AK29+AL29</f>
        <v>33</v>
      </c>
      <c r="AI29" s="55">
        <f t="shared" ref="AI29:AI42" si="9">D29+I29+N29+S29+X29+AC29</f>
        <v>15</v>
      </c>
      <c r="AJ29" s="25">
        <f t="shared" ref="AJ29:AJ42" si="10">E29+J29+O29+T29+Y29+AD29</f>
        <v>18</v>
      </c>
      <c r="AK29" s="55">
        <f t="shared" ref="AK29:AK42" si="11">F29+K29+P29+U29+Z29+AE29</f>
        <v>0</v>
      </c>
      <c r="AL29" s="25">
        <f t="shared" ref="AL29:AL40" si="12">G29+L29+Q29+V29+AA29+AF29</f>
        <v>0</v>
      </c>
      <c r="AM29" s="67">
        <f t="shared" ref="AM29:AM42" si="13">H29+M29+R29+W29+AB29+AG29</f>
        <v>5</v>
      </c>
    </row>
    <row r="30" spans="1:39" ht="20.100000000000001" customHeight="1" x14ac:dyDescent="0.2">
      <c r="A30" s="66">
        <v>2</v>
      </c>
      <c r="B30" s="88" t="s">
        <v>52</v>
      </c>
      <c r="C30" s="30" t="s">
        <v>49</v>
      </c>
      <c r="D30" s="81"/>
      <c r="E30" s="81"/>
      <c r="F30" s="81"/>
      <c r="G30" s="81"/>
      <c r="H30" s="82"/>
      <c r="I30" s="81">
        <v>15</v>
      </c>
      <c r="J30" s="81">
        <v>18</v>
      </c>
      <c r="K30" s="81"/>
      <c r="L30" s="81"/>
      <c r="M30" s="82">
        <v>5</v>
      </c>
      <c r="N30" s="84"/>
      <c r="O30" s="84"/>
      <c r="P30" s="84"/>
      <c r="Q30" s="84"/>
      <c r="R30" s="78"/>
      <c r="S30" s="84"/>
      <c r="T30" s="84"/>
      <c r="U30" s="84"/>
      <c r="V30" s="84"/>
      <c r="W30" s="78"/>
      <c r="X30" s="86"/>
      <c r="Y30" s="86"/>
      <c r="Z30" s="86"/>
      <c r="AA30" s="86"/>
      <c r="AB30" s="78"/>
      <c r="AC30" s="86"/>
      <c r="AD30" s="86"/>
      <c r="AE30" s="86"/>
      <c r="AF30" s="86"/>
      <c r="AG30" s="79"/>
      <c r="AH30" s="80">
        <f t="shared" si="8"/>
        <v>33</v>
      </c>
      <c r="AI30" s="55">
        <f t="shared" si="9"/>
        <v>15</v>
      </c>
      <c r="AJ30" s="25">
        <f t="shared" si="10"/>
        <v>18</v>
      </c>
      <c r="AK30" s="55">
        <f t="shared" si="11"/>
        <v>0</v>
      </c>
      <c r="AL30" s="25">
        <f t="shared" si="12"/>
        <v>0</v>
      </c>
      <c r="AM30" s="67">
        <f t="shared" si="13"/>
        <v>5</v>
      </c>
    </row>
    <row r="31" spans="1:39" ht="20.100000000000001" customHeight="1" x14ac:dyDescent="0.2">
      <c r="A31" s="66">
        <v>3</v>
      </c>
      <c r="B31" s="88" t="s">
        <v>53</v>
      </c>
      <c r="C31" s="30" t="s">
        <v>31</v>
      </c>
      <c r="D31" s="81"/>
      <c r="E31" s="81"/>
      <c r="F31" s="81"/>
      <c r="G31" s="81"/>
      <c r="H31" s="82"/>
      <c r="I31" s="81"/>
      <c r="J31" s="81"/>
      <c r="K31" s="81"/>
      <c r="L31" s="81"/>
      <c r="M31" s="82"/>
      <c r="N31" s="84">
        <v>15</v>
      </c>
      <c r="O31" s="84">
        <v>18</v>
      </c>
      <c r="P31" s="84"/>
      <c r="Q31" s="84"/>
      <c r="R31" s="78">
        <v>3</v>
      </c>
      <c r="S31" s="84"/>
      <c r="T31" s="84"/>
      <c r="U31" s="84"/>
      <c r="V31" s="84"/>
      <c r="W31" s="78"/>
      <c r="X31" s="86"/>
      <c r="Y31" s="86"/>
      <c r="Z31" s="86"/>
      <c r="AA31" s="86"/>
      <c r="AB31" s="78"/>
      <c r="AC31" s="86"/>
      <c r="AD31" s="86"/>
      <c r="AE31" s="86"/>
      <c r="AF31" s="86"/>
      <c r="AG31" s="79"/>
      <c r="AH31" s="80">
        <f>AI31+AJ31+AK31+AL31</f>
        <v>33</v>
      </c>
      <c r="AI31" s="55">
        <f>D31+I31+N31+S31+X31+AC31</f>
        <v>15</v>
      </c>
      <c r="AJ31" s="25">
        <f>E31+J31+O31+T31+Y31+AD31</f>
        <v>18</v>
      </c>
      <c r="AK31" s="55">
        <f>F31+K31+P31+U31+Z31+AE31</f>
        <v>0</v>
      </c>
      <c r="AL31" s="25">
        <f>G31+L31+Q31+V31+AA31+AF31</f>
        <v>0</v>
      </c>
      <c r="AM31" s="67">
        <f>H31+M31+R31+W31+AB31+AG31</f>
        <v>3</v>
      </c>
    </row>
    <row r="32" spans="1:39" ht="20.100000000000001" customHeight="1" x14ac:dyDescent="0.2">
      <c r="A32" s="66">
        <v>4</v>
      </c>
      <c r="B32" s="88" t="s">
        <v>54</v>
      </c>
      <c r="C32" s="30" t="s">
        <v>55</v>
      </c>
      <c r="D32" s="81"/>
      <c r="E32" s="81"/>
      <c r="F32" s="81"/>
      <c r="G32" s="81"/>
      <c r="H32" s="82"/>
      <c r="I32" s="81"/>
      <c r="J32" s="81"/>
      <c r="K32" s="81"/>
      <c r="L32" s="81"/>
      <c r="M32" s="82"/>
      <c r="N32" s="84">
        <v>10</v>
      </c>
      <c r="O32" s="84">
        <v>10</v>
      </c>
      <c r="P32" s="84">
        <v>10</v>
      </c>
      <c r="Q32" s="84"/>
      <c r="R32" s="107">
        <v>3</v>
      </c>
      <c r="S32" s="84"/>
      <c r="T32" s="84"/>
      <c r="U32" s="84"/>
      <c r="V32" s="84"/>
      <c r="W32" s="78"/>
      <c r="X32" s="86"/>
      <c r="Y32" s="86"/>
      <c r="Z32" s="86"/>
      <c r="AA32" s="86"/>
      <c r="AB32" s="78"/>
      <c r="AC32" s="86"/>
      <c r="AD32" s="86"/>
      <c r="AE32" s="86"/>
      <c r="AF32" s="86"/>
      <c r="AG32" s="79"/>
      <c r="AH32" s="80">
        <f t="shared" si="8"/>
        <v>30</v>
      </c>
      <c r="AI32" s="55">
        <f t="shared" si="9"/>
        <v>10</v>
      </c>
      <c r="AJ32" s="25">
        <f t="shared" si="10"/>
        <v>10</v>
      </c>
      <c r="AK32" s="55">
        <f t="shared" si="11"/>
        <v>10</v>
      </c>
      <c r="AL32" s="25">
        <f t="shared" si="12"/>
        <v>0</v>
      </c>
      <c r="AM32" s="67">
        <f t="shared" si="13"/>
        <v>3</v>
      </c>
    </row>
    <row r="33" spans="1:39" ht="20.100000000000001" customHeight="1" x14ac:dyDescent="0.2">
      <c r="A33" s="66">
        <v>5</v>
      </c>
      <c r="B33" s="88" t="s">
        <v>56</v>
      </c>
      <c r="C33" s="30" t="s">
        <v>57</v>
      </c>
      <c r="D33" s="81"/>
      <c r="E33" s="81"/>
      <c r="F33" s="81"/>
      <c r="G33" s="81"/>
      <c r="H33" s="82"/>
      <c r="I33" s="81"/>
      <c r="J33" s="81"/>
      <c r="K33" s="81"/>
      <c r="L33" s="81"/>
      <c r="M33" s="82"/>
      <c r="N33" s="84"/>
      <c r="O33" s="84"/>
      <c r="P33" s="84"/>
      <c r="Q33" s="84"/>
      <c r="R33" s="78"/>
      <c r="S33" s="84">
        <v>15</v>
      </c>
      <c r="T33" s="84">
        <v>10</v>
      </c>
      <c r="U33" s="84"/>
      <c r="V33" s="84">
        <v>10</v>
      </c>
      <c r="W33" s="78">
        <v>3</v>
      </c>
      <c r="X33" s="86"/>
      <c r="Y33" s="86"/>
      <c r="Z33" s="86"/>
      <c r="AA33" s="86"/>
      <c r="AB33" s="78"/>
      <c r="AC33" s="86"/>
      <c r="AD33" s="86"/>
      <c r="AE33" s="86"/>
      <c r="AF33" s="86"/>
      <c r="AG33" s="79"/>
      <c r="AH33" s="80">
        <f t="shared" si="8"/>
        <v>35</v>
      </c>
      <c r="AI33" s="55">
        <f t="shared" si="9"/>
        <v>15</v>
      </c>
      <c r="AJ33" s="25">
        <f t="shared" si="10"/>
        <v>10</v>
      </c>
      <c r="AK33" s="55">
        <f t="shared" si="11"/>
        <v>0</v>
      </c>
      <c r="AL33" s="25">
        <f t="shared" si="12"/>
        <v>10</v>
      </c>
      <c r="AM33" s="67">
        <f t="shared" si="13"/>
        <v>3</v>
      </c>
    </row>
    <row r="34" spans="1:39" ht="20.100000000000001" customHeight="1" x14ac:dyDescent="0.2">
      <c r="A34" s="66">
        <v>6</v>
      </c>
      <c r="B34" s="88" t="s">
        <v>58</v>
      </c>
      <c r="C34" s="30" t="s">
        <v>59</v>
      </c>
      <c r="D34" s="81"/>
      <c r="E34" s="81"/>
      <c r="F34" s="81"/>
      <c r="G34" s="81"/>
      <c r="H34" s="82"/>
      <c r="I34" s="81"/>
      <c r="J34" s="81"/>
      <c r="K34" s="81"/>
      <c r="L34" s="81"/>
      <c r="M34" s="82"/>
      <c r="N34" s="84"/>
      <c r="O34" s="84"/>
      <c r="P34" s="84"/>
      <c r="Q34" s="84"/>
      <c r="R34" s="78"/>
      <c r="S34" s="84">
        <v>15</v>
      </c>
      <c r="T34" s="84">
        <v>18</v>
      </c>
      <c r="U34" s="84"/>
      <c r="V34" s="84"/>
      <c r="W34" s="78">
        <v>3</v>
      </c>
      <c r="X34" s="86"/>
      <c r="Y34" s="86"/>
      <c r="Z34" s="86"/>
      <c r="AA34" s="86"/>
      <c r="AB34" s="78"/>
      <c r="AC34" s="86"/>
      <c r="AD34" s="86"/>
      <c r="AE34" s="86"/>
      <c r="AF34" s="86"/>
      <c r="AG34" s="79"/>
      <c r="AH34" s="80">
        <f t="shared" si="8"/>
        <v>33</v>
      </c>
      <c r="AI34" s="55">
        <f t="shared" si="9"/>
        <v>15</v>
      </c>
      <c r="AJ34" s="25">
        <f t="shared" si="10"/>
        <v>18</v>
      </c>
      <c r="AK34" s="55">
        <f t="shared" si="11"/>
        <v>0</v>
      </c>
      <c r="AL34" s="25">
        <f t="shared" si="12"/>
        <v>0</v>
      </c>
      <c r="AM34" s="67">
        <f t="shared" si="13"/>
        <v>3</v>
      </c>
    </row>
    <row r="35" spans="1:39" ht="20.100000000000001" customHeight="1" x14ac:dyDescent="0.2">
      <c r="A35" s="66">
        <v>7</v>
      </c>
      <c r="B35" s="88" t="s">
        <v>60</v>
      </c>
      <c r="C35" s="30" t="s">
        <v>59</v>
      </c>
      <c r="D35" s="81"/>
      <c r="E35" s="81"/>
      <c r="F35" s="81"/>
      <c r="G35" s="81"/>
      <c r="H35" s="82"/>
      <c r="I35" s="81"/>
      <c r="J35" s="81"/>
      <c r="K35" s="81"/>
      <c r="L35" s="81"/>
      <c r="M35" s="82"/>
      <c r="N35" s="84"/>
      <c r="O35" s="84"/>
      <c r="P35" s="84"/>
      <c r="Q35" s="84"/>
      <c r="R35" s="78"/>
      <c r="S35" s="84">
        <v>15</v>
      </c>
      <c r="T35" s="84">
        <v>10</v>
      </c>
      <c r="U35" s="84"/>
      <c r="V35" s="84"/>
      <c r="W35" s="78">
        <v>2</v>
      </c>
      <c r="X35" s="86"/>
      <c r="Y35" s="86"/>
      <c r="Z35" s="86"/>
      <c r="AA35" s="86"/>
      <c r="AB35" s="78"/>
      <c r="AC35" s="86"/>
      <c r="AD35" s="86"/>
      <c r="AE35" s="86"/>
      <c r="AF35" s="86"/>
      <c r="AG35" s="79"/>
      <c r="AH35" s="80">
        <f t="shared" si="8"/>
        <v>25</v>
      </c>
      <c r="AI35" s="55">
        <f t="shared" si="9"/>
        <v>15</v>
      </c>
      <c r="AJ35" s="25">
        <f t="shared" si="10"/>
        <v>10</v>
      </c>
      <c r="AK35" s="55">
        <f t="shared" si="11"/>
        <v>0</v>
      </c>
      <c r="AL35" s="25">
        <f t="shared" si="12"/>
        <v>0</v>
      </c>
      <c r="AM35" s="67">
        <f t="shared" si="13"/>
        <v>2</v>
      </c>
    </row>
    <row r="36" spans="1:39" ht="20.100000000000001" customHeight="1" x14ac:dyDescent="0.2">
      <c r="A36" s="66">
        <v>8</v>
      </c>
      <c r="B36" s="88" t="s">
        <v>61</v>
      </c>
      <c r="C36" s="30" t="s">
        <v>59</v>
      </c>
      <c r="D36" s="81"/>
      <c r="E36" s="81"/>
      <c r="F36" s="81"/>
      <c r="G36" s="81"/>
      <c r="H36" s="82"/>
      <c r="I36" s="81"/>
      <c r="J36" s="81"/>
      <c r="K36" s="81"/>
      <c r="L36" s="81"/>
      <c r="M36" s="82"/>
      <c r="N36" s="84"/>
      <c r="O36" s="84"/>
      <c r="P36" s="84"/>
      <c r="Q36" s="84"/>
      <c r="R36" s="78"/>
      <c r="S36" s="84">
        <v>15</v>
      </c>
      <c r="T36" s="84">
        <v>10</v>
      </c>
      <c r="U36" s="84"/>
      <c r="V36" s="84"/>
      <c r="W36" s="78">
        <v>3</v>
      </c>
      <c r="X36" s="86"/>
      <c r="Y36" s="86"/>
      <c r="Z36" s="86"/>
      <c r="AA36" s="86"/>
      <c r="AB36" s="78"/>
      <c r="AC36" s="86"/>
      <c r="AD36" s="86"/>
      <c r="AE36" s="86"/>
      <c r="AF36" s="86"/>
      <c r="AG36" s="79"/>
      <c r="AH36" s="80">
        <f t="shared" si="8"/>
        <v>25</v>
      </c>
      <c r="AI36" s="55">
        <f t="shared" si="9"/>
        <v>15</v>
      </c>
      <c r="AJ36" s="25">
        <f t="shared" si="10"/>
        <v>10</v>
      </c>
      <c r="AK36" s="55">
        <f t="shared" si="11"/>
        <v>0</v>
      </c>
      <c r="AL36" s="25">
        <f t="shared" si="12"/>
        <v>0</v>
      </c>
      <c r="AM36" s="67">
        <f t="shared" si="13"/>
        <v>3</v>
      </c>
    </row>
    <row r="37" spans="1:39" ht="20.100000000000001" customHeight="1" x14ac:dyDescent="0.2">
      <c r="A37" s="66">
        <v>9</v>
      </c>
      <c r="B37" s="88" t="s">
        <v>62</v>
      </c>
      <c r="C37" s="30" t="s">
        <v>57</v>
      </c>
      <c r="D37" s="81"/>
      <c r="E37" s="81"/>
      <c r="F37" s="81"/>
      <c r="G37" s="81"/>
      <c r="H37" s="82"/>
      <c r="I37" s="81"/>
      <c r="J37" s="81"/>
      <c r="K37" s="81"/>
      <c r="L37" s="81"/>
      <c r="M37" s="82"/>
      <c r="N37" s="84"/>
      <c r="O37" s="84"/>
      <c r="P37" s="84"/>
      <c r="Q37" s="84"/>
      <c r="R37" s="78"/>
      <c r="S37" s="84">
        <v>15</v>
      </c>
      <c r="T37" s="84">
        <v>10</v>
      </c>
      <c r="U37" s="84">
        <v>10</v>
      </c>
      <c r="V37" s="84"/>
      <c r="W37" s="78">
        <v>3</v>
      </c>
      <c r="X37" s="86"/>
      <c r="Y37" s="86"/>
      <c r="Z37" s="86"/>
      <c r="AA37" s="86"/>
      <c r="AB37" s="78"/>
      <c r="AC37" s="86"/>
      <c r="AD37" s="86"/>
      <c r="AE37" s="86"/>
      <c r="AF37" s="86"/>
      <c r="AG37" s="79"/>
      <c r="AH37" s="80">
        <f t="shared" si="8"/>
        <v>35</v>
      </c>
      <c r="AI37" s="55">
        <f t="shared" si="9"/>
        <v>15</v>
      </c>
      <c r="AJ37" s="25">
        <f t="shared" si="10"/>
        <v>10</v>
      </c>
      <c r="AK37" s="55">
        <f t="shared" si="11"/>
        <v>10</v>
      </c>
      <c r="AL37" s="25">
        <f t="shared" si="12"/>
        <v>0</v>
      </c>
      <c r="AM37" s="67">
        <f t="shared" si="13"/>
        <v>3</v>
      </c>
    </row>
    <row r="38" spans="1:39" ht="20.100000000000001" customHeight="1" x14ac:dyDescent="0.2">
      <c r="A38" s="66">
        <v>10</v>
      </c>
      <c r="B38" s="88" t="s">
        <v>63</v>
      </c>
      <c r="C38" s="30" t="s">
        <v>57</v>
      </c>
      <c r="D38" s="81"/>
      <c r="E38" s="81"/>
      <c r="F38" s="81"/>
      <c r="G38" s="81"/>
      <c r="H38" s="82"/>
      <c r="I38" s="81"/>
      <c r="J38" s="81"/>
      <c r="K38" s="81"/>
      <c r="L38" s="81"/>
      <c r="M38" s="82"/>
      <c r="N38" s="84"/>
      <c r="O38" s="84"/>
      <c r="P38" s="84"/>
      <c r="Q38" s="84"/>
      <c r="R38" s="78"/>
      <c r="S38" s="84">
        <v>15</v>
      </c>
      <c r="T38" s="84"/>
      <c r="U38" s="84"/>
      <c r="V38" s="84">
        <v>18</v>
      </c>
      <c r="W38" s="78">
        <v>3</v>
      </c>
      <c r="X38" s="86"/>
      <c r="Y38" s="86"/>
      <c r="Z38" s="86"/>
      <c r="AA38" s="86"/>
      <c r="AB38" s="78"/>
      <c r="AC38" s="86"/>
      <c r="AD38" s="86"/>
      <c r="AE38" s="86"/>
      <c r="AF38" s="86"/>
      <c r="AG38" s="79"/>
      <c r="AH38" s="80">
        <f>AI38+AJ38+AK38+AL38</f>
        <v>33</v>
      </c>
      <c r="AI38" s="55">
        <f>D38+I38+N38+S38+X38+AC38</f>
        <v>15</v>
      </c>
      <c r="AJ38" s="25">
        <f>E38+J38+O38+T38+Y38+AD38</f>
        <v>0</v>
      </c>
      <c r="AK38" s="55">
        <f>F38+K38+P38+U38+Z38+AE38</f>
        <v>0</v>
      </c>
      <c r="AL38" s="25">
        <f>G38+L38+Q38+V38+AA38+AF38</f>
        <v>18</v>
      </c>
      <c r="AM38" s="67">
        <f>H38+M38+R38+W38+AB38+AG38</f>
        <v>3</v>
      </c>
    </row>
    <row r="39" spans="1:39" ht="20.100000000000001" customHeight="1" x14ac:dyDescent="0.2">
      <c r="A39" s="66">
        <v>11</v>
      </c>
      <c r="B39" s="88" t="s">
        <v>64</v>
      </c>
      <c r="C39" s="30" t="s">
        <v>59</v>
      </c>
      <c r="D39" s="81"/>
      <c r="E39" s="81"/>
      <c r="F39" s="81"/>
      <c r="G39" s="81"/>
      <c r="H39" s="82"/>
      <c r="I39" s="81"/>
      <c r="J39" s="81"/>
      <c r="K39" s="81"/>
      <c r="L39" s="81"/>
      <c r="M39" s="82"/>
      <c r="N39" s="84"/>
      <c r="O39" s="84"/>
      <c r="P39" s="84"/>
      <c r="Q39" s="84"/>
      <c r="R39" s="78"/>
      <c r="S39" s="84"/>
      <c r="T39" s="84"/>
      <c r="U39" s="84">
        <v>10</v>
      </c>
      <c r="V39" s="84"/>
      <c r="W39" s="78">
        <v>1</v>
      </c>
      <c r="X39" s="86"/>
      <c r="Y39" s="86"/>
      <c r="Z39" s="86"/>
      <c r="AA39" s="86"/>
      <c r="AB39" s="78"/>
      <c r="AC39" s="86"/>
      <c r="AD39" s="86"/>
      <c r="AE39" s="86"/>
      <c r="AF39" s="86"/>
      <c r="AG39" s="79"/>
      <c r="AH39" s="80">
        <f t="shared" si="8"/>
        <v>10</v>
      </c>
      <c r="AI39" s="55">
        <f t="shared" si="9"/>
        <v>0</v>
      </c>
      <c r="AJ39" s="25">
        <f t="shared" si="10"/>
        <v>0</v>
      </c>
      <c r="AK39" s="55">
        <f t="shared" si="11"/>
        <v>10</v>
      </c>
      <c r="AL39" s="25">
        <f t="shared" si="12"/>
        <v>0</v>
      </c>
      <c r="AM39" s="67">
        <f t="shared" si="13"/>
        <v>1</v>
      </c>
    </row>
    <row r="40" spans="1:39" ht="20.100000000000001" customHeight="1" x14ac:dyDescent="0.2">
      <c r="A40" s="66">
        <v>12</v>
      </c>
      <c r="B40" s="88" t="s">
        <v>65</v>
      </c>
      <c r="C40" s="30" t="s">
        <v>66</v>
      </c>
      <c r="D40" s="81"/>
      <c r="E40" s="81"/>
      <c r="F40" s="81"/>
      <c r="G40" s="81"/>
      <c r="H40" s="82"/>
      <c r="I40" s="81">
        <v>10</v>
      </c>
      <c r="J40" s="81"/>
      <c r="K40" s="81"/>
      <c r="L40" s="81"/>
      <c r="M40" s="82">
        <v>1</v>
      </c>
      <c r="N40" s="84">
        <v>10</v>
      </c>
      <c r="O40" s="84"/>
      <c r="P40" s="84"/>
      <c r="Q40" s="84"/>
      <c r="R40" s="78">
        <v>1</v>
      </c>
      <c r="S40" s="84"/>
      <c r="T40" s="84"/>
      <c r="U40" s="84"/>
      <c r="V40" s="84"/>
      <c r="W40" s="78"/>
      <c r="X40" s="86"/>
      <c r="Y40" s="86"/>
      <c r="Z40" s="86"/>
      <c r="AA40" s="86"/>
      <c r="AB40" s="78"/>
      <c r="AC40" s="86"/>
      <c r="AD40" s="86"/>
      <c r="AE40" s="86"/>
      <c r="AF40" s="86"/>
      <c r="AG40" s="79"/>
      <c r="AH40" s="80">
        <f t="shared" si="8"/>
        <v>20</v>
      </c>
      <c r="AI40" s="55">
        <f t="shared" si="9"/>
        <v>20</v>
      </c>
      <c r="AJ40" s="25">
        <f t="shared" si="10"/>
        <v>0</v>
      </c>
      <c r="AK40" s="55">
        <f t="shared" si="11"/>
        <v>0</v>
      </c>
      <c r="AL40" s="25">
        <f t="shared" si="12"/>
        <v>0</v>
      </c>
      <c r="AM40" s="67">
        <f t="shared" si="13"/>
        <v>2</v>
      </c>
    </row>
    <row r="41" spans="1:39" ht="20.100000000000001" customHeight="1" x14ac:dyDescent="0.2">
      <c r="A41" s="66">
        <v>13</v>
      </c>
      <c r="B41" s="88" t="s">
        <v>67</v>
      </c>
      <c r="C41" s="30" t="s">
        <v>66</v>
      </c>
      <c r="D41" s="81"/>
      <c r="E41" s="81"/>
      <c r="F41" s="81"/>
      <c r="G41" s="81"/>
      <c r="H41" s="82"/>
      <c r="I41" s="81">
        <v>10</v>
      </c>
      <c r="J41" s="81"/>
      <c r="K41" s="81"/>
      <c r="L41" s="81"/>
      <c r="M41" s="82">
        <v>1</v>
      </c>
      <c r="N41" s="84">
        <v>10</v>
      </c>
      <c r="O41" s="84"/>
      <c r="P41" s="84"/>
      <c r="Q41" s="84"/>
      <c r="R41" s="78">
        <v>1</v>
      </c>
      <c r="S41" s="84"/>
      <c r="T41" s="84"/>
      <c r="U41" s="84"/>
      <c r="V41" s="84"/>
      <c r="W41" s="78"/>
      <c r="X41" s="86"/>
      <c r="Y41" s="86"/>
      <c r="Z41" s="86"/>
      <c r="AA41" s="86"/>
      <c r="AB41" s="78"/>
      <c r="AC41" s="86"/>
      <c r="AD41" s="86"/>
      <c r="AE41" s="86"/>
      <c r="AF41" s="86"/>
      <c r="AG41" s="79"/>
      <c r="AH41" s="80">
        <f>AI41+AJ41+AK41+AL41</f>
        <v>20</v>
      </c>
      <c r="AI41" s="55">
        <f>D41+I41+N41+S41+X41+AC41</f>
        <v>20</v>
      </c>
      <c r="AJ41" s="25">
        <f>E41+J41+O41+T41+Y41+AD41</f>
        <v>0</v>
      </c>
      <c r="AK41" s="55">
        <f>F41+K41+P41+U41+Z41+AE41</f>
        <v>0</v>
      </c>
      <c r="AL41" s="25">
        <f>G41+L41+Q41+V41+AA41+AF41</f>
        <v>0</v>
      </c>
      <c r="AM41" s="67">
        <f>H41+M41+R41+W41+AB41+AG41</f>
        <v>2</v>
      </c>
    </row>
    <row r="42" spans="1:39" ht="20.100000000000001" customHeight="1" x14ac:dyDescent="0.2">
      <c r="A42" s="66">
        <v>14</v>
      </c>
      <c r="B42" s="106" t="s">
        <v>68</v>
      </c>
      <c r="C42" s="30" t="s">
        <v>69</v>
      </c>
      <c r="D42" s="81"/>
      <c r="E42" s="81"/>
      <c r="F42" s="81"/>
      <c r="G42" s="81"/>
      <c r="H42" s="82"/>
      <c r="I42" s="81"/>
      <c r="J42" s="81"/>
      <c r="K42" s="81"/>
      <c r="L42" s="81"/>
      <c r="M42" s="82"/>
      <c r="N42" s="84"/>
      <c r="O42" s="84"/>
      <c r="P42" s="84"/>
      <c r="Q42" s="84"/>
      <c r="R42" s="78"/>
      <c r="S42" s="84"/>
      <c r="T42" s="84"/>
      <c r="U42" s="84"/>
      <c r="V42" s="84"/>
      <c r="W42" s="78"/>
      <c r="X42" s="86"/>
      <c r="Y42" s="86"/>
      <c r="Z42" s="86"/>
      <c r="AA42" s="86"/>
      <c r="AB42" s="78"/>
      <c r="AC42" s="86"/>
      <c r="AD42" s="86"/>
      <c r="AE42" s="86"/>
      <c r="AF42" s="86">
        <v>10</v>
      </c>
      <c r="AG42" s="79">
        <v>2</v>
      </c>
      <c r="AH42" s="80">
        <f t="shared" si="8"/>
        <v>10</v>
      </c>
      <c r="AI42" s="55">
        <f t="shared" si="9"/>
        <v>0</v>
      </c>
      <c r="AJ42" s="25">
        <f t="shared" si="10"/>
        <v>0</v>
      </c>
      <c r="AK42" s="55">
        <f t="shared" si="11"/>
        <v>0</v>
      </c>
      <c r="AL42" s="25">
        <f>G42+L42+Q42+V42+AA42+AF42</f>
        <v>10</v>
      </c>
      <c r="AM42" s="67">
        <f t="shared" si="13"/>
        <v>2</v>
      </c>
    </row>
    <row r="43" spans="1:39" ht="20.100000000000001" customHeight="1" x14ac:dyDescent="0.2">
      <c r="A43" s="150" t="s">
        <v>70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80">
        <f>AI43+AJ43+AK43+AL43</f>
        <v>260</v>
      </c>
      <c r="AI43" s="56">
        <f>AI44</f>
        <v>110</v>
      </c>
      <c r="AJ43" s="23">
        <f>AJ44</f>
        <v>104</v>
      </c>
      <c r="AK43" s="23">
        <f>AK44</f>
        <v>46</v>
      </c>
      <c r="AL43" s="23">
        <f>AL44</f>
        <v>0</v>
      </c>
      <c r="AM43" s="68">
        <f>AM44</f>
        <v>40</v>
      </c>
    </row>
    <row r="44" spans="1:39" ht="20.100000000000001" customHeight="1" x14ac:dyDescent="0.2">
      <c r="A44" s="66">
        <v>1</v>
      </c>
      <c r="B44" s="88" t="s">
        <v>71</v>
      </c>
      <c r="C44" s="31"/>
      <c r="D44" s="81"/>
      <c r="E44" s="81"/>
      <c r="F44" s="81"/>
      <c r="G44" s="81"/>
      <c r="H44" s="78"/>
      <c r="I44" s="81"/>
      <c r="J44" s="81"/>
      <c r="K44" s="81"/>
      <c r="L44" s="81"/>
      <c r="M44" s="78"/>
      <c r="N44" s="84"/>
      <c r="O44" s="84"/>
      <c r="P44" s="84"/>
      <c r="Q44" s="84"/>
      <c r="R44" s="78"/>
      <c r="S44" s="84">
        <f>'Rachunkowość i podatki'!S26</f>
        <v>20</v>
      </c>
      <c r="T44" s="84">
        <f>'Rachunkowość i podatki'!T26</f>
        <v>28</v>
      </c>
      <c r="U44" s="84">
        <f>'Rachunkowość i podatki'!U26</f>
        <v>0</v>
      </c>
      <c r="V44" s="84">
        <f>'Rachunkowość i podatki'!V26</f>
        <v>0</v>
      </c>
      <c r="W44" s="103">
        <f>'Rachunkowość i podatki'!W26</f>
        <v>10</v>
      </c>
      <c r="X44" s="104">
        <f>'Rachunkowość i podatki'!X26</f>
        <v>30</v>
      </c>
      <c r="Y44" s="104">
        <f>'Rachunkowość i podatki'!Y26</f>
        <v>28</v>
      </c>
      <c r="Z44" s="104">
        <f>'Rachunkowość i podatki'!Z26</f>
        <v>18</v>
      </c>
      <c r="AA44" s="104">
        <f>'Rachunkowość i podatki'!AA26</f>
        <v>0</v>
      </c>
      <c r="AB44" s="103">
        <f>'Rachunkowość i podatki'!AB26</f>
        <v>8</v>
      </c>
      <c r="AC44" s="104">
        <f>'Rachunkowość i podatki'!AC26</f>
        <v>60</v>
      </c>
      <c r="AD44" s="104">
        <f>'Rachunkowość i podatki'!AD26</f>
        <v>48</v>
      </c>
      <c r="AE44" s="104">
        <f>'Rachunkowość i podatki'!AE26</f>
        <v>28</v>
      </c>
      <c r="AF44" s="104">
        <f>'Rachunkowość i podatki'!AF26</f>
        <v>0</v>
      </c>
      <c r="AG44" s="103">
        <f>'Rachunkowość i podatki'!AG26</f>
        <v>22</v>
      </c>
      <c r="AH44" s="80">
        <f>AI44+AJ44+AK44+AL44</f>
        <v>260</v>
      </c>
      <c r="AI44" s="55">
        <f>D44+I44+N44+S44+X44+AC44</f>
        <v>110</v>
      </c>
      <c r="AJ44" s="25">
        <f>E44+J44+O44+T44+Y44+AD44</f>
        <v>104</v>
      </c>
      <c r="AK44" s="25">
        <f>F44+K44+P44+U44+Z44+AE44</f>
        <v>46</v>
      </c>
      <c r="AL44" s="25">
        <f>G44+L44+Q44+V44+AA44+AF44</f>
        <v>0</v>
      </c>
      <c r="AM44" s="67">
        <f>H44+M44+R44+W44+AB44+AG44</f>
        <v>40</v>
      </c>
    </row>
    <row r="45" spans="1:39" ht="20.100000000000001" customHeight="1" x14ac:dyDescent="0.2">
      <c r="A45" s="150" t="s">
        <v>72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80">
        <f>AI45+AJ45+AK45+AL45</f>
        <v>1014</v>
      </c>
      <c r="AI45" s="57">
        <f>SUM(AI46:AI48)</f>
        <v>0</v>
      </c>
      <c r="AJ45" s="51">
        <f>SUM(AJ46:AJ48)</f>
        <v>1014</v>
      </c>
      <c r="AK45" s="51">
        <f>SUM(AK46:AK48)</f>
        <v>0</v>
      </c>
      <c r="AL45" s="51">
        <f>SUM(AL46:AL48)</f>
        <v>0</v>
      </c>
      <c r="AM45" s="69">
        <f>SUM(AM46:AM48)</f>
        <v>50</v>
      </c>
    </row>
    <row r="46" spans="1:39" ht="20.100000000000001" customHeight="1" x14ac:dyDescent="0.2">
      <c r="A46" s="70">
        <v>1</v>
      </c>
      <c r="B46" s="89" t="s">
        <v>73</v>
      </c>
      <c r="C46" s="73" t="s">
        <v>74</v>
      </c>
      <c r="D46" s="90"/>
      <c r="E46" s="90"/>
      <c r="F46" s="90"/>
      <c r="G46" s="90"/>
      <c r="H46" s="91"/>
      <c r="I46" s="90"/>
      <c r="J46" s="90"/>
      <c r="K46" s="90"/>
      <c r="L46" s="92"/>
      <c r="M46" s="93"/>
      <c r="N46" s="94"/>
      <c r="O46" s="94"/>
      <c r="P46" s="94"/>
      <c r="Q46" s="94"/>
      <c r="R46" s="91"/>
      <c r="S46" s="94"/>
      <c r="T46" s="94">
        <v>18</v>
      </c>
      <c r="U46" s="94"/>
      <c r="V46" s="95"/>
      <c r="W46" s="93">
        <v>2</v>
      </c>
      <c r="X46" s="96"/>
      <c r="Y46" s="96">
        <v>18</v>
      </c>
      <c r="Z46" s="96"/>
      <c r="AA46" s="96"/>
      <c r="AB46" s="93">
        <v>2</v>
      </c>
      <c r="AC46" s="96"/>
      <c r="AD46" s="96">
        <v>18</v>
      </c>
      <c r="AE46" s="96"/>
      <c r="AF46" s="96"/>
      <c r="AG46" s="97">
        <v>4</v>
      </c>
      <c r="AH46" s="80">
        <f>AI46+AJ46+AL46</f>
        <v>54</v>
      </c>
      <c r="AI46" s="55">
        <f t="shared" ref="AI46:AM48" si="14">D46+I46+N46+S46+X46+AC46</f>
        <v>0</v>
      </c>
      <c r="AJ46" s="25">
        <f t="shared" si="14"/>
        <v>54</v>
      </c>
      <c r="AK46" s="25">
        <f t="shared" si="14"/>
        <v>0</v>
      </c>
      <c r="AL46" s="25">
        <f t="shared" si="14"/>
        <v>0</v>
      </c>
      <c r="AM46" s="67">
        <f t="shared" si="14"/>
        <v>8</v>
      </c>
    </row>
    <row r="47" spans="1:39" ht="20.100000000000001" customHeight="1" x14ac:dyDescent="0.2">
      <c r="A47" s="66">
        <v>2</v>
      </c>
      <c r="B47" s="88" t="s">
        <v>75</v>
      </c>
      <c r="C47" s="30" t="s">
        <v>76</v>
      </c>
      <c r="D47" s="81"/>
      <c r="E47" s="81"/>
      <c r="F47" s="81"/>
      <c r="G47" s="81"/>
      <c r="H47" s="78"/>
      <c r="I47" s="81"/>
      <c r="J47" s="81"/>
      <c r="K47" s="81"/>
      <c r="L47" s="81"/>
      <c r="M47" s="78"/>
      <c r="N47" s="84"/>
      <c r="O47" s="84"/>
      <c r="P47" s="84"/>
      <c r="Q47" s="84"/>
      <c r="R47" s="78"/>
      <c r="S47" s="84"/>
      <c r="T47" s="84"/>
      <c r="U47" s="84"/>
      <c r="V47" s="84"/>
      <c r="W47" s="78"/>
      <c r="X47" s="86"/>
      <c r="Y47" s="86"/>
      <c r="Z47" s="86"/>
      <c r="AA47" s="86"/>
      <c r="AB47" s="78"/>
      <c r="AC47" s="86"/>
      <c r="AD47" s="86"/>
      <c r="AE47" s="86"/>
      <c r="AF47" s="86"/>
      <c r="AG47" s="79">
        <v>2</v>
      </c>
      <c r="AH47" s="80">
        <f>AI47+AJ47+AL47</f>
        <v>0</v>
      </c>
      <c r="AI47" s="55">
        <f t="shared" si="14"/>
        <v>0</v>
      </c>
      <c r="AJ47" s="25">
        <f t="shared" si="14"/>
        <v>0</v>
      </c>
      <c r="AK47" s="25">
        <f t="shared" si="14"/>
        <v>0</v>
      </c>
      <c r="AL47" s="25">
        <f t="shared" si="14"/>
        <v>0</v>
      </c>
      <c r="AM47" s="67">
        <f t="shared" si="14"/>
        <v>2</v>
      </c>
    </row>
    <row r="48" spans="1:39" ht="20.100000000000001" customHeight="1" x14ac:dyDescent="0.2">
      <c r="A48" s="71">
        <v>3</v>
      </c>
      <c r="B48" s="105" t="s">
        <v>77</v>
      </c>
      <c r="C48" s="74" t="s">
        <v>78</v>
      </c>
      <c r="D48" s="98"/>
      <c r="E48" s="98"/>
      <c r="F48" s="98"/>
      <c r="G48" s="98"/>
      <c r="H48" s="99"/>
      <c r="I48" s="98"/>
      <c r="J48" s="98"/>
      <c r="K48" s="98"/>
      <c r="L48" s="98"/>
      <c r="M48" s="99"/>
      <c r="N48" s="100"/>
      <c r="O48" s="100">
        <v>480</v>
      </c>
      <c r="P48" s="100"/>
      <c r="Q48" s="100"/>
      <c r="R48" s="99">
        <v>20</v>
      </c>
      <c r="S48" s="100"/>
      <c r="T48" s="100"/>
      <c r="U48" s="100"/>
      <c r="V48" s="100"/>
      <c r="W48" s="99"/>
      <c r="X48" s="101"/>
      <c r="Y48" s="101">
        <v>480</v>
      </c>
      <c r="Z48" s="101"/>
      <c r="AA48" s="101"/>
      <c r="AB48" s="99">
        <v>20</v>
      </c>
      <c r="AC48" s="101"/>
      <c r="AD48" s="101"/>
      <c r="AE48" s="101"/>
      <c r="AF48" s="101"/>
      <c r="AG48" s="102"/>
      <c r="AH48" s="80">
        <f>AI48+AJ48+AL48</f>
        <v>960</v>
      </c>
      <c r="AI48" s="55">
        <f t="shared" si="14"/>
        <v>0</v>
      </c>
      <c r="AJ48" s="25">
        <f t="shared" si="14"/>
        <v>960</v>
      </c>
      <c r="AK48" s="25">
        <f t="shared" si="14"/>
        <v>0</v>
      </c>
      <c r="AL48" s="52">
        <f t="shared" si="14"/>
        <v>0</v>
      </c>
      <c r="AM48" s="72">
        <f t="shared" si="14"/>
        <v>40</v>
      </c>
    </row>
    <row r="49" spans="1:39" ht="20.100000000000001" customHeight="1" thickBot="1" x14ac:dyDescent="0.25">
      <c r="A49" s="155" t="s">
        <v>79</v>
      </c>
      <c r="B49" s="156"/>
      <c r="C49" s="156"/>
      <c r="D49" s="60">
        <f t="shared" ref="D49:AG49" si="15">SUM(D13:D48)</f>
        <v>114</v>
      </c>
      <c r="E49" s="60">
        <f t="shared" si="15"/>
        <v>108</v>
      </c>
      <c r="F49" s="60">
        <f t="shared" si="15"/>
        <v>0</v>
      </c>
      <c r="G49" s="60">
        <f t="shared" si="15"/>
        <v>0</v>
      </c>
      <c r="H49" s="112">
        <f t="shared" si="15"/>
        <v>30</v>
      </c>
      <c r="I49" s="60">
        <f t="shared" si="15"/>
        <v>95</v>
      </c>
      <c r="J49" s="60">
        <f t="shared" si="15"/>
        <v>108</v>
      </c>
      <c r="K49" s="60">
        <f t="shared" si="15"/>
        <v>18</v>
      </c>
      <c r="L49" s="60">
        <f t="shared" si="15"/>
        <v>0</v>
      </c>
      <c r="M49" s="112">
        <f t="shared" si="15"/>
        <v>30</v>
      </c>
      <c r="N49" s="62">
        <f t="shared" si="15"/>
        <v>45</v>
      </c>
      <c r="O49" s="62">
        <f t="shared" si="15"/>
        <v>526</v>
      </c>
      <c r="P49" s="62">
        <f t="shared" si="15"/>
        <v>10</v>
      </c>
      <c r="Q49" s="62">
        <f t="shared" si="15"/>
        <v>0</v>
      </c>
      <c r="R49" s="112">
        <f t="shared" si="15"/>
        <v>30</v>
      </c>
      <c r="S49" s="62">
        <f t="shared" si="15"/>
        <v>110</v>
      </c>
      <c r="T49" s="62">
        <f t="shared" si="15"/>
        <v>104</v>
      </c>
      <c r="U49" s="62">
        <f t="shared" si="15"/>
        <v>20</v>
      </c>
      <c r="V49" s="62">
        <f t="shared" si="15"/>
        <v>28</v>
      </c>
      <c r="W49" s="112">
        <f t="shared" si="15"/>
        <v>30</v>
      </c>
      <c r="X49" s="63">
        <f t="shared" si="15"/>
        <v>30</v>
      </c>
      <c r="Y49" s="63">
        <f t="shared" si="15"/>
        <v>526</v>
      </c>
      <c r="Z49" s="63">
        <f t="shared" si="15"/>
        <v>18</v>
      </c>
      <c r="AA49" s="63">
        <f t="shared" si="15"/>
        <v>0</v>
      </c>
      <c r="AB49" s="112">
        <f t="shared" si="15"/>
        <v>30</v>
      </c>
      <c r="AC49" s="63">
        <f t="shared" si="15"/>
        <v>60</v>
      </c>
      <c r="AD49" s="63">
        <f t="shared" si="15"/>
        <v>66</v>
      </c>
      <c r="AE49" s="63">
        <f t="shared" si="15"/>
        <v>28</v>
      </c>
      <c r="AF49" s="63">
        <f t="shared" si="15"/>
        <v>10</v>
      </c>
      <c r="AG49" s="144">
        <f t="shared" si="15"/>
        <v>30</v>
      </c>
      <c r="AH49" s="59">
        <f t="shared" ref="AH49:AM49" si="16">AH13+AH28+AH43+AH45</f>
        <v>2024</v>
      </c>
      <c r="AI49" s="76">
        <f t="shared" si="16"/>
        <v>454</v>
      </c>
      <c r="AJ49" s="76">
        <f t="shared" si="16"/>
        <v>1438</v>
      </c>
      <c r="AK49" s="76">
        <f t="shared" si="16"/>
        <v>94</v>
      </c>
      <c r="AL49" s="76">
        <f t="shared" si="16"/>
        <v>38</v>
      </c>
      <c r="AM49" s="113">
        <f t="shared" si="16"/>
        <v>180</v>
      </c>
    </row>
    <row r="50" spans="1:39" ht="20.100000000000001" customHeight="1" x14ac:dyDescent="0.2">
      <c r="A50" s="155"/>
      <c r="B50" s="156"/>
      <c r="C50" s="156"/>
      <c r="D50" s="115">
        <f>SUM(D49:G49)</f>
        <v>222</v>
      </c>
      <c r="E50" s="115"/>
      <c r="F50" s="115"/>
      <c r="G50" s="115"/>
      <c r="H50" s="112"/>
      <c r="I50" s="115">
        <f>SUM(I49:L49)</f>
        <v>221</v>
      </c>
      <c r="J50" s="115"/>
      <c r="K50" s="115"/>
      <c r="L50" s="115"/>
      <c r="M50" s="112"/>
      <c r="N50" s="152">
        <f>SUM(N49:Q49)</f>
        <v>581</v>
      </c>
      <c r="O50" s="152"/>
      <c r="P50" s="152"/>
      <c r="Q50" s="152"/>
      <c r="R50" s="112"/>
      <c r="S50" s="152">
        <f>SUM(S49:V49)</f>
        <v>262</v>
      </c>
      <c r="T50" s="152"/>
      <c r="U50" s="152"/>
      <c r="V50" s="152"/>
      <c r="W50" s="112"/>
      <c r="X50" s="116">
        <f>SUM(X49:AA49)</f>
        <v>574</v>
      </c>
      <c r="Y50" s="116"/>
      <c r="Z50" s="116"/>
      <c r="AA50" s="116"/>
      <c r="AB50" s="112"/>
      <c r="AC50" s="116">
        <f>SUM(AC49:AF49)</f>
        <v>164</v>
      </c>
      <c r="AD50" s="116"/>
      <c r="AE50" s="116"/>
      <c r="AF50" s="116"/>
      <c r="AG50" s="112"/>
      <c r="AH50" s="145">
        <f>D50+I50+N50+S50+X50+AC50</f>
        <v>2024</v>
      </c>
      <c r="AI50" s="146"/>
      <c r="AJ50" s="146"/>
      <c r="AK50" s="146"/>
      <c r="AL50" s="146"/>
      <c r="AM50" s="113" t="e">
        <f>#REF!+AM14+#REF!+AM44+AM46</f>
        <v>#REF!</v>
      </c>
    </row>
    <row r="51" spans="1:39" ht="18" customHeight="1" thickBot="1" x14ac:dyDescent="0.25">
      <c r="A51" s="157"/>
      <c r="B51" s="158"/>
      <c r="C51" s="158"/>
      <c r="D51" s="141">
        <f>D50+I50</f>
        <v>443</v>
      </c>
      <c r="E51" s="141"/>
      <c r="F51" s="141"/>
      <c r="G51" s="141"/>
      <c r="H51" s="141"/>
      <c r="I51" s="141"/>
      <c r="J51" s="141"/>
      <c r="K51" s="141"/>
      <c r="L51" s="141"/>
      <c r="M51" s="77">
        <f>H49+M49</f>
        <v>60</v>
      </c>
      <c r="N51" s="141">
        <f>N50+S50</f>
        <v>843</v>
      </c>
      <c r="O51" s="141"/>
      <c r="P51" s="141"/>
      <c r="Q51" s="141"/>
      <c r="R51" s="141"/>
      <c r="S51" s="141"/>
      <c r="T51" s="141"/>
      <c r="U51" s="141"/>
      <c r="V51" s="141"/>
      <c r="W51" s="77">
        <f>R49+W49</f>
        <v>60</v>
      </c>
      <c r="X51" s="141">
        <f>X50+AC50</f>
        <v>738</v>
      </c>
      <c r="Y51" s="141"/>
      <c r="Z51" s="141"/>
      <c r="AA51" s="141"/>
      <c r="AB51" s="141"/>
      <c r="AC51" s="141"/>
      <c r="AD51" s="141"/>
      <c r="AE51" s="141"/>
      <c r="AF51" s="141"/>
      <c r="AG51" s="77">
        <f>AB49+AG49</f>
        <v>60</v>
      </c>
      <c r="AH51" s="147"/>
      <c r="AI51" s="147"/>
      <c r="AJ51" s="147"/>
      <c r="AK51" s="147"/>
      <c r="AL51" s="147"/>
      <c r="AM51" s="114" t="e">
        <f>#REF!+#REF!+AM39+AM45+#REF!</f>
        <v>#REF!</v>
      </c>
    </row>
    <row r="52" spans="1:39" ht="15" customHeight="1" x14ac:dyDescent="0.2">
      <c r="D52" s="36"/>
      <c r="E52" s="36"/>
      <c r="F52" s="36"/>
      <c r="G52" s="36"/>
      <c r="H52" s="36"/>
      <c r="I52" s="36"/>
      <c r="J52" s="36"/>
      <c r="K52" s="36"/>
      <c r="L52" s="36"/>
      <c r="M52" s="40"/>
      <c r="N52" s="36"/>
      <c r="O52" s="36"/>
      <c r="P52" s="36"/>
      <c r="Q52" s="36"/>
      <c r="R52" s="36"/>
      <c r="S52" s="36"/>
      <c r="T52" s="36"/>
      <c r="U52" s="36"/>
      <c r="V52" s="36"/>
      <c r="W52" s="40"/>
      <c r="X52" s="36"/>
      <c r="Y52" s="36"/>
      <c r="Z52" s="36"/>
      <c r="AA52" s="36"/>
      <c r="AB52" s="36"/>
      <c r="AC52" s="36"/>
      <c r="AD52" s="36"/>
      <c r="AE52" s="36"/>
      <c r="AF52" s="36"/>
      <c r="AG52" s="40"/>
      <c r="AH52" s="34"/>
      <c r="AI52" s="34"/>
      <c r="AJ52" s="34"/>
      <c r="AK52" s="34"/>
      <c r="AL52" s="34"/>
      <c r="AM52" s="38"/>
    </row>
    <row r="53" spans="1:39" ht="16.5" customHeight="1" x14ac:dyDescent="0.2">
      <c r="A53" s="45"/>
      <c r="B53" s="45"/>
      <c r="C53" s="45"/>
      <c r="D53" s="36"/>
      <c r="E53" s="36"/>
      <c r="F53" s="36"/>
      <c r="G53" s="36"/>
      <c r="H53" s="36"/>
      <c r="I53" s="36"/>
      <c r="J53" s="36"/>
      <c r="K53" s="36"/>
      <c r="L53" s="36"/>
      <c r="M53" s="40"/>
      <c r="N53" s="36"/>
      <c r="O53" s="36"/>
      <c r="P53" s="36"/>
      <c r="Q53" s="36"/>
      <c r="R53" s="36"/>
      <c r="S53" s="36"/>
      <c r="T53" s="36"/>
      <c r="U53" s="36"/>
      <c r="V53" s="36"/>
      <c r="W53" s="40"/>
      <c r="X53" s="36"/>
      <c r="Y53" s="36"/>
      <c r="Z53" s="36"/>
      <c r="AA53" s="36"/>
      <c r="AB53" s="36"/>
      <c r="AC53" s="36"/>
      <c r="AD53" s="36"/>
      <c r="AE53" s="36"/>
      <c r="AF53" s="36"/>
      <c r="AG53" s="40"/>
      <c r="AH53" s="34"/>
      <c r="AI53" s="34"/>
      <c r="AJ53" s="34"/>
      <c r="AK53" s="34"/>
      <c r="AL53" s="34"/>
      <c r="AM53" s="38"/>
    </row>
    <row r="54" spans="1:39" s="4" customFormat="1" ht="13.5" customHeight="1" x14ac:dyDescent="0.2">
      <c r="B54" s="35"/>
      <c r="C54" s="28"/>
      <c r="D54" s="41"/>
      <c r="E54" s="41"/>
      <c r="F54" s="41"/>
      <c r="G54" s="41"/>
      <c r="H54" s="41"/>
      <c r="I54" s="41"/>
      <c r="J54" s="41"/>
      <c r="K54" s="41"/>
      <c r="L54" s="41"/>
      <c r="M54" s="40"/>
      <c r="N54" s="41"/>
      <c r="O54" s="41"/>
      <c r="P54" s="41"/>
      <c r="Q54" s="41"/>
      <c r="R54" s="41"/>
      <c r="S54" s="41"/>
      <c r="T54" s="41"/>
      <c r="U54" s="41"/>
      <c r="V54" s="41"/>
      <c r="W54" s="40"/>
      <c r="X54" s="41"/>
      <c r="Y54" s="41"/>
      <c r="Z54" s="41"/>
      <c r="AA54" s="41"/>
      <c r="AB54" s="41"/>
      <c r="AC54" s="41"/>
      <c r="AD54" s="41"/>
      <c r="AE54" s="41"/>
      <c r="AF54" s="41"/>
      <c r="AG54" s="40"/>
      <c r="AH54" s="46"/>
      <c r="AI54" s="46"/>
      <c r="AJ54" s="46"/>
      <c r="AK54" s="46"/>
      <c r="AL54" s="46"/>
      <c r="AM54" s="47"/>
    </row>
    <row r="55" spans="1:39" s="4" customFormat="1" ht="12" customHeight="1" x14ac:dyDescent="0.2">
      <c r="B55" s="32"/>
      <c r="C55" s="28"/>
      <c r="D55" s="41"/>
      <c r="E55" s="41"/>
      <c r="F55" s="41"/>
      <c r="G55" s="41"/>
      <c r="H55" s="39"/>
      <c r="I55" s="41"/>
      <c r="J55" s="41"/>
      <c r="K55" s="41"/>
      <c r="L55" s="41"/>
      <c r="M55" s="39"/>
      <c r="N55" s="42"/>
      <c r="O55" s="42"/>
      <c r="P55" s="42"/>
      <c r="Q55" s="42"/>
      <c r="R55" s="43"/>
      <c r="S55" s="41"/>
      <c r="T55" s="41"/>
      <c r="U55" s="41"/>
      <c r="V55" s="41"/>
      <c r="W55" s="39"/>
      <c r="X55" s="42"/>
      <c r="Y55" s="42"/>
      <c r="Z55" s="42"/>
      <c r="AA55" s="42"/>
      <c r="AB55" s="43"/>
      <c r="AC55" s="41"/>
      <c r="AD55" s="41"/>
      <c r="AE55" s="41"/>
      <c r="AF55" s="41"/>
      <c r="AG55" s="39"/>
      <c r="AH55" s="48"/>
      <c r="AI55" s="41"/>
      <c r="AJ55" s="41"/>
      <c r="AK55" s="41"/>
      <c r="AL55" s="41"/>
      <c r="AM55" s="49"/>
    </row>
  </sheetData>
  <mergeCells count="52">
    <mergeCell ref="A43:AG43"/>
    <mergeCell ref="AC11:AF11"/>
    <mergeCell ref="S50:V50"/>
    <mergeCell ref="M11:M12"/>
    <mergeCell ref="AB11:AB12"/>
    <mergeCell ref="AG49:AG50"/>
    <mergeCell ref="AH50:AL51"/>
    <mergeCell ref="D51:L51"/>
    <mergeCell ref="S11:V11"/>
    <mergeCell ref="AI10:AL11"/>
    <mergeCell ref="AB49:AB50"/>
    <mergeCell ref="X50:AA50"/>
    <mergeCell ref="R11:R12"/>
    <mergeCell ref="A45:AG45"/>
    <mergeCell ref="A13:AG13"/>
    <mergeCell ref="N50:Q50"/>
    <mergeCell ref="X11:AA11"/>
    <mergeCell ref="A49:C51"/>
    <mergeCell ref="A10:A12"/>
    <mergeCell ref="A28:AG28"/>
    <mergeCell ref="A1:AM1"/>
    <mergeCell ref="A2:AM2"/>
    <mergeCell ref="A3:AM3"/>
    <mergeCell ref="A4:AM4"/>
    <mergeCell ref="N11:Q11"/>
    <mergeCell ref="X10:AG10"/>
    <mergeCell ref="AM10:AM12"/>
    <mergeCell ref="B10:B12"/>
    <mergeCell ref="W11:W12"/>
    <mergeCell ref="AG11:AG12"/>
    <mergeCell ref="AD9:AM9"/>
    <mergeCell ref="C10:C12"/>
    <mergeCell ref="A7:AM7"/>
    <mergeCell ref="I11:L11"/>
    <mergeCell ref="A5:AM5"/>
    <mergeCell ref="D11:G11"/>
    <mergeCell ref="A8:AM8"/>
    <mergeCell ref="A6:AM6"/>
    <mergeCell ref="H49:H50"/>
    <mergeCell ref="AM49:AM51"/>
    <mergeCell ref="R49:R50"/>
    <mergeCell ref="M49:M50"/>
    <mergeCell ref="W49:W50"/>
    <mergeCell ref="I50:L50"/>
    <mergeCell ref="AC50:AF50"/>
    <mergeCell ref="N51:V51"/>
    <mergeCell ref="AH10:AH12"/>
    <mergeCell ref="D10:M10"/>
    <mergeCell ref="D50:G50"/>
    <mergeCell ref="H11:H12"/>
    <mergeCell ref="X51:AF51"/>
    <mergeCell ref="N10:W10"/>
  </mergeCells>
  <phoneticPr fontId="0" type="noConversion"/>
  <printOptions horizontalCentered="1"/>
  <pageMargins left="0.21" right="0.23622047244094491" top="0.41" bottom="0.23622047244094491" header="0.86" footer="0.31496062992125984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D4BC-1594-4C2A-AC4F-B04536EA43DE}">
  <sheetPr>
    <pageSetUpPr fitToPage="1"/>
  </sheetPr>
  <dimension ref="A1:AM29"/>
  <sheetViews>
    <sheetView zoomScaleNormal="100" zoomScaleSheetLayoutView="100" workbookViewId="0">
      <selection sqref="A1:AM5"/>
    </sheetView>
  </sheetViews>
  <sheetFormatPr defaultRowHeight="12.75" x14ac:dyDescent="0.2"/>
  <cols>
    <col min="1" max="1" width="2.7109375" style="3" customWidth="1"/>
    <col min="2" max="2" width="25.28515625" style="3" customWidth="1"/>
    <col min="3" max="3" width="4.42578125" style="27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2.7109375" style="6" customWidth="1"/>
    <col min="18" max="18" width="2.7109375" style="15" customWidth="1"/>
    <col min="19" max="22" width="3.28515625" style="5" customWidth="1"/>
    <col min="23" max="23" width="3.28515625" style="14" customWidth="1"/>
    <col min="24" max="27" width="3.28515625" style="6" customWidth="1"/>
    <col min="28" max="28" width="3.28515625" style="15" customWidth="1"/>
    <col min="29" max="32" width="3.28515625" style="5" customWidth="1"/>
    <col min="33" max="33" width="3.28515625" style="14" customWidth="1"/>
    <col min="34" max="34" width="4.7109375" style="7" customWidth="1"/>
    <col min="35" max="38" width="3.7109375" style="8" customWidth="1"/>
    <col min="39" max="39" width="3.7109375" style="19" customWidth="1"/>
  </cols>
  <sheetData>
    <row r="1" spans="1:39" x14ac:dyDescent="0.2">
      <c r="A1" s="117" t="s">
        <v>80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</row>
    <row r="2" spans="1:39" x14ac:dyDescent="0.2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 spans="1:39" x14ac:dyDescent="0.2">
      <c r="A3" s="118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</row>
    <row r="4" spans="1:39" ht="12.75" customHeight="1" x14ac:dyDescent="0.2">
      <c r="A4" s="117" t="s">
        <v>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</row>
    <row r="5" spans="1:39" ht="15" customHeight="1" x14ac:dyDescent="0.2">
      <c r="A5" s="140" t="s">
        <v>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</row>
    <row r="6" spans="1:39" ht="15" customHeight="1" x14ac:dyDescent="0.2">
      <c r="A6" s="110" t="s">
        <v>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</row>
    <row r="7" spans="1:39" ht="15" customHeight="1" x14ac:dyDescent="0.2">
      <c r="A7" s="136" t="s">
        <v>6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</row>
    <row r="8" spans="1:39" ht="14.25" customHeight="1" x14ac:dyDescent="0.2">
      <c r="A8" s="108" t="s">
        <v>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</row>
    <row r="9" spans="1:39" ht="14.25" customHeight="1" x14ac:dyDescent="0.2">
      <c r="A9" s="174" t="s">
        <v>81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</row>
    <row r="10" spans="1:39" s="1" customFormat="1" ht="12.75" customHeight="1" x14ac:dyDescent="0.2">
      <c r="A10" s="3"/>
      <c r="B10" s="3"/>
      <c r="C10" s="27"/>
      <c r="D10" s="5"/>
      <c r="E10" s="5"/>
      <c r="F10" s="5"/>
      <c r="G10" s="5"/>
      <c r="H10" s="14"/>
      <c r="I10" s="5"/>
      <c r="J10" s="5"/>
      <c r="K10" s="5"/>
      <c r="L10" s="5"/>
      <c r="M10" s="39"/>
      <c r="N10" s="6"/>
      <c r="O10" s="6"/>
      <c r="P10" s="6"/>
      <c r="Q10" s="6"/>
      <c r="R10" s="15"/>
      <c r="S10" s="5"/>
      <c r="T10" s="5"/>
      <c r="U10" s="5"/>
      <c r="V10" s="5"/>
      <c r="W10" s="14"/>
      <c r="X10" s="6"/>
      <c r="Y10" s="6"/>
      <c r="Z10" s="6"/>
      <c r="AA10" s="6"/>
      <c r="AB10" s="15"/>
      <c r="AC10" s="5"/>
      <c r="AD10" s="5"/>
      <c r="AE10" s="5"/>
      <c r="AF10" s="5"/>
      <c r="AG10" s="14"/>
      <c r="AH10" s="7"/>
      <c r="AI10" s="8"/>
      <c r="AJ10" s="8"/>
      <c r="AK10" s="8"/>
      <c r="AL10" s="8"/>
      <c r="AM10" s="19"/>
    </row>
    <row r="11" spans="1:39" s="1" customFormat="1" ht="9" customHeight="1" x14ac:dyDescent="0.2">
      <c r="A11" s="127" t="s">
        <v>8</v>
      </c>
      <c r="B11" s="176" t="s">
        <v>9</v>
      </c>
      <c r="C11" s="169" t="s">
        <v>82</v>
      </c>
      <c r="D11" s="167" t="s">
        <v>11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7" t="s">
        <v>12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7" t="s">
        <v>13</v>
      </c>
      <c r="Y11" s="168"/>
      <c r="Z11" s="168"/>
      <c r="AA11" s="168"/>
      <c r="AB11" s="168"/>
      <c r="AC11" s="168"/>
      <c r="AD11" s="168"/>
      <c r="AE11" s="168"/>
      <c r="AF11" s="168"/>
      <c r="AG11" s="168"/>
      <c r="AH11" s="163" t="s">
        <v>14</v>
      </c>
      <c r="AI11" s="170" t="s">
        <v>15</v>
      </c>
      <c r="AJ11" s="171"/>
      <c r="AK11" s="171"/>
      <c r="AL11" s="171"/>
      <c r="AM11" s="128" t="s">
        <v>16</v>
      </c>
    </row>
    <row r="12" spans="1:39" s="2" customFormat="1" ht="12.75" customHeight="1" x14ac:dyDescent="0.2">
      <c r="A12" s="127"/>
      <c r="B12" s="176"/>
      <c r="C12" s="134"/>
      <c r="D12" s="138" t="s">
        <v>17</v>
      </c>
      <c r="E12" s="139"/>
      <c r="F12" s="139"/>
      <c r="G12" s="139"/>
      <c r="H12" s="128" t="s">
        <v>16</v>
      </c>
      <c r="I12" s="138" t="s">
        <v>18</v>
      </c>
      <c r="J12" s="139"/>
      <c r="K12" s="139"/>
      <c r="L12" s="139"/>
      <c r="M12" s="128" t="s">
        <v>16</v>
      </c>
      <c r="N12" s="119" t="s">
        <v>19</v>
      </c>
      <c r="O12" s="120"/>
      <c r="P12" s="120"/>
      <c r="Q12" s="120"/>
      <c r="R12" s="128" t="s">
        <v>16</v>
      </c>
      <c r="S12" s="119" t="s">
        <v>20</v>
      </c>
      <c r="T12" s="120"/>
      <c r="U12" s="120"/>
      <c r="V12" s="120"/>
      <c r="W12" s="128" t="s">
        <v>16</v>
      </c>
      <c r="X12" s="153" t="s">
        <v>21</v>
      </c>
      <c r="Y12" s="154"/>
      <c r="Z12" s="154"/>
      <c r="AA12" s="154"/>
      <c r="AB12" s="128" t="s">
        <v>16</v>
      </c>
      <c r="AC12" s="153" t="s">
        <v>22</v>
      </c>
      <c r="AD12" s="154"/>
      <c r="AE12" s="154"/>
      <c r="AF12" s="154"/>
      <c r="AG12" s="128" t="s">
        <v>16</v>
      </c>
      <c r="AH12" s="163"/>
      <c r="AI12" s="172"/>
      <c r="AJ12" s="149"/>
      <c r="AK12" s="149"/>
      <c r="AL12" s="149"/>
      <c r="AM12" s="173"/>
    </row>
    <row r="13" spans="1:39" s="32" customFormat="1" ht="20.100000000000001" customHeight="1" x14ac:dyDescent="0.2">
      <c r="A13" s="127"/>
      <c r="B13" s="176"/>
      <c r="C13" s="135"/>
      <c r="D13" s="9" t="s">
        <v>27</v>
      </c>
      <c r="E13" s="9" t="s">
        <v>24</v>
      </c>
      <c r="F13" s="16" t="s">
        <v>25</v>
      </c>
      <c r="G13" s="16" t="s">
        <v>26</v>
      </c>
      <c r="H13" s="129"/>
      <c r="I13" s="9" t="s">
        <v>27</v>
      </c>
      <c r="J13" s="9" t="s">
        <v>24</v>
      </c>
      <c r="K13" s="16" t="s">
        <v>25</v>
      </c>
      <c r="L13" s="16" t="s">
        <v>26</v>
      </c>
      <c r="M13" s="129"/>
      <c r="N13" s="11" t="s">
        <v>27</v>
      </c>
      <c r="O13" s="11" t="s">
        <v>24</v>
      </c>
      <c r="P13" s="17" t="s">
        <v>25</v>
      </c>
      <c r="Q13" s="17" t="s">
        <v>26</v>
      </c>
      <c r="R13" s="129"/>
      <c r="S13" s="11" t="s">
        <v>27</v>
      </c>
      <c r="T13" s="11" t="s">
        <v>24</v>
      </c>
      <c r="U13" s="17" t="s">
        <v>25</v>
      </c>
      <c r="V13" s="17" t="s">
        <v>26</v>
      </c>
      <c r="W13" s="129"/>
      <c r="X13" s="10" t="s">
        <v>27</v>
      </c>
      <c r="Y13" s="10" t="s">
        <v>24</v>
      </c>
      <c r="Z13" s="18" t="s">
        <v>25</v>
      </c>
      <c r="AA13" s="18" t="s">
        <v>26</v>
      </c>
      <c r="AB13" s="129"/>
      <c r="AC13" s="10" t="s">
        <v>27</v>
      </c>
      <c r="AD13" s="10" t="s">
        <v>24</v>
      </c>
      <c r="AE13" s="18" t="s">
        <v>25</v>
      </c>
      <c r="AF13" s="18" t="s">
        <v>26</v>
      </c>
      <c r="AG13" s="129"/>
      <c r="AH13" s="163"/>
      <c r="AI13" s="12" t="s">
        <v>27</v>
      </c>
      <c r="AJ13" s="12" t="s">
        <v>24</v>
      </c>
      <c r="AK13" s="21" t="s">
        <v>25</v>
      </c>
      <c r="AL13" s="21" t="s">
        <v>26</v>
      </c>
      <c r="AM13" s="129"/>
    </row>
    <row r="14" spans="1:39" s="32" customFormat="1" ht="20.100000000000001" customHeight="1" x14ac:dyDescent="0.2">
      <c r="A14" s="164" t="s">
        <v>83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6"/>
    </row>
    <row r="15" spans="1:39" s="32" customFormat="1" ht="21.95" customHeight="1" x14ac:dyDescent="0.2">
      <c r="A15" s="30">
        <v>1</v>
      </c>
      <c r="B15" s="88" t="s">
        <v>84</v>
      </c>
      <c r="C15" s="30" t="s">
        <v>59</v>
      </c>
      <c r="D15" s="81"/>
      <c r="E15" s="81"/>
      <c r="F15" s="81"/>
      <c r="G15" s="81"/>
      <c r="H15" s="82"/>
      <c r="I15" s="81"/>
      <c r="J15" s="81"/>
      <c r="K15" s="81"/>
      <c r="L15" s="83"/>
      <c r="M15" s="78"/>
      <c r="N15" s="84"/>
      <c r="O15" s="84"/>
      <c r="P15" s="84"/>
      <c r="Q15" s="84"/>
      <c r="R15" s="82"/>
      <c r="S15" s="84">
        <v>10</v>
      </c>
      <c r="T15" s="84"/>
      <c r="U15" s="84"/>
      <c r="V15" s="85">
        <v>18</v>
      </c>
      <c r="W15" s="78">
        <v>5</v>
      </c>
      <c r="X15" s="86"/>
      <c r="Y15" s="86"/>
      <c r="Z15" s="86"/>
      <c r="AA15" s="86"/>
      <c r="AB15" s="78"/>
      <c r="AC15" s="86"/>
      <c r="AD15" s="86"/>
      <c r="AE15" s="86"/>
      <c r="AF15" s="86"/>
      <c r="AG15" s="78"/>
      <c r="AH15" s="13">
        <f>AI15+AJ15++AK15+AL15</f>
        <v>28</v>
      </c>
      <c r="AI15" s="25">
        <f t="shared" ref="AI15:AM25" si="0">D15+I15+N15+S15+X15+AC15</f>
        <v>10</v>
      </c>
      <c r="AJ15" s="25">
        <f t="shared" si="0"/>
        <v>0</v>
      </c>
      <c r="AK15" s="25">
        <f t="shared" si="0"/>
        <v>0</v>
      </c>
      <c r="AL15" s="25">
        <f t="shared" si="0"/>
        <v>18</v>
      </c>
      <c r="AM15" s="24">
        <f t="shared" si="0"/>
        <v>5</v>
      </c>
    </row>
    <row r="16" spans="1:39" s="32" customFormat="1" ht="21.95" customHeight="1" x14ac:dyDescent="0.2">
      <c r="A16" s="30">
        <v>2</v>
      </c>
      <c r="B16" s="88" t="s">
        <v>85</v>
      </c>
      <c r="C16" s="30" t="s">
        <v>59</v>
      </c>
      <c r="D16" s="81"/>
      <c r="E16" s="81"/>
      <c r="F16" s="81"/>
      <c r="G16" s="81"/>
      <c r="H16" s="82"/>
      <c r="I16" s="81"/>
      <c r="J16" s="81"/>
      <c r="K16" s="81"/>
      <c r="L16" s="83"/>
      <c r="M16" s="78"/>
      <c r="N16" s="84"/>
      <c r="O16" s="84"/>
      <c r="P16" s="84"/>
      <c r="Q16" s="84"/>
      <c r="R16" s="82"/>
      <c r="S16" s="84">
        <v>10</v>
      </c>
      <c r="T16" s="84">
        <v>10</v>
      </c>
      <c r="U16" s="84"/>
      <c r="V16" s="87"/>
      <c r="W16" s="78">
        <v>5</v>
      </c>
      <c r="X16" s="86"/>
      <c r="Y16" s="86"/>
      <c r="Z16" s="86"/>
      <c r="AA16" s="86"/>
      <c r="AB16" s="78"/>
      <c r="AC16" s="86"/>
      <c r="AD16" s="86"/>
      <c r="AE16" s="86"/>
      <c r="AF16" s="86"/>
      <c r="AG16" s="78"/>
      <c r="AH16" s="13">
        <f>AI16+AJ16++AK16+AL16</f>
        <v>20</v>
      </c>
      <c r="AI16" s="25">
        <f>D16+I16+N16+S16+X16+AC16</f>
        <v>10</v>
      </c>
      <c r="AJ16" s="25">
        <f>E16+J16+O16+T16+Y16+AD16</f>
        <v>10</v>
      </c>
      <c r="AK16" s="25">
        <f>F16+K16+P16+U16+Z16+AE16</f>
        <v>0</v>
      </c>
      <c r="AL16" s="25">
        <f>G16+L16+Q16+V16+AA16+AF16</f>
        <v>0</v>
      </c>
      <c r="AM16" s="24">
        <f>H16+M16+R16+W16+AB16+AG16</f>
        <v>5</v>
      </c>
    </row>
    <row r="17" spans="1:39" s="32" customFormat="1" ht="21.95" customHeight="1" x14ac:dyDescent="0.2">
      <c r="A17" s="30">
        <v>3</v>
      </c>
      <c r="B17" s="88" t="s">
        <v>86</v>
      </c>
      <c r="C17" s="30" t="s">
        <v>87</v>
      </c>
      <c r="D17" s="81"/>
      <c r="E17" s="81"/>
      <c r="F17" s="81"/>
      <c r="G17" s="81"/>
      <c r="H17" s="82"/>
      <c r="I17" s="81"/>
      <c r="J17" s="81"/>
      <c r="K17" s="81"/>
      <c r="L17" s="83"/>
      <c r="M17" s="78"/>
      <c r="N17" s="84"/>
      <c r="O17" s="84"/>
      <c r="P17" s="84"/>
      <c r="Q17" s="84"/>
      <c r="R17" s="82"/>
      <c r="S17" s="84"/>
      <c r="T17" s="84"/>
      <c r="U17" s="84"/>
      <c r="V17" s="87"/>
      <c r="W17" s="78"/>
      <c r="X17" s="86">
        <v>10</v>
      </c>
      <c r="Y17" s="86">
        <v>18</v>
      </c>
      <c r="Z17" s="86"/>
      <c r="AA17" s="86"/>
      <c r="AB17" s="78">
        <v>3</v>
      </c>
      <c r="AC17" s="86"/>
      <c r="AD17" s="86"/>
      <c r="AE17" s="86"/>
      <c r="AF17" s="86"/>
      <c r="AG17" s="78"/>
      <c r="AH17" s="13">
        <f t="shared" ref="AH17:AH25" si="1">AI17+AJ17++AK17+AL17</f>
        <v>28</v>
      </c>
      <c r="AI17" s="25">
        <f t="shared" si="0"/>
        <v>10</v>
      </c>
      <c r="AJ17" s="25">
        <f t="shared" si="0"/>
        <v>18</v>
      </c>
      <c r="AK17" s="25">
        <f t="shared" si="0"/>
        <v>0</v>
      </c>
      <c r="AL17" s="25">
        <f t="shared" si="0"/>
        <v>0</v>
      </c>
      <c r="AM17" s="24">
        <f t="shared" si="0"/>
        <v>3</v>
      </c>
    </row>
    <row r="18" spans="1:39" s="32" customFormat="1" ht="21.95" customHeight="1" x14ac:dyDescent="0.2">
      <c r="A18" s="30">
        <v>4</v>
      </c>
      <c r="B18" s="88" t="s">
        <v>88</v>
      </c>
      <c r="C18" s="30" t="s">
        <v>87</v>
      </c>
      <c r="D18" s="81"/>
      <c r="E18" s="81"/>
      <c r="F18" s="81"/>
      <c r="G18" s="81"/>
      <c r="H18" s="78"/>
      <c r="I18" s="81"/>
      <c r="J18" s="81"/>
      <c r="K18" s="81"/>
      <c r="L18" s="81"/>
      <c r="M18" s="78"/>
      <c r="N18" s="84"/>
      <c r="O18" s="84"/>
      <c r="P18" s="84"/>
      <c r="Q18" s="84"/>
      <c r="R18" s="78"/>
      <c r="S18" s="84"/>
      <c r="T18" s="84"/>
      <c r="U18" s="84"/>
      <c r="V18" s="84"/>
      <c r="W18" s="78"/>
      <c r="X18" s="86">
        <v>10</v>
      </c>
      <c r="Y18" s="86">
        <v>10</v>
      </c>
      <c r="Z18" s="86"/>
      <c r="AA18" s="86"/>
      <c r="AB18" s="78">
        <v>2</v>
      </c>
      <c r="AC18" s="86"/>
      <c r="AD18" s="86"/>
      <c r="AE18" s="86"/>
      <c r="AF18" s="86"/>
      <c r="AG18" s="78"/>
      <c r="AH18" s="13">
        <f t="shared" si="1"/>
        <v>20</v>
      </c>
      <c r="AI18" s="25">
        <f t="shared" si="0"/>
        <v>10</v>
      </c>
      <c r="AJ18" s="25">
        <f t="shared" si="0"/>
        <v>10</v>
      </c>
      <c r="AK18" s="25">
        <f t="shared" si="0"/>
        <v>0</v>
      </c>
      <c r="AL18" s="25">
        <f t="shared" si="0"/>
        <v>0</v>
      </c>
      <c r="AM18" s="24">
        <f t="shared" si="0"/>
        <v>2</v>
      </c>
    </row>
    <row r="19" spans="1:39" s="32" customFormat="1" ht="21.95" customHeight="1" x14ac:dyDescent="0.2">
      <c r="A19" s="30">
        <v>5</v>
      </c>
      <c r="B19" s="88" t="s">
        <v>89</v>
      </c>
      <c r="C19" s="30" t="s">
        <v>90</v>
      </c>
      <c r="D19" s="81"/>
      <c r="E19" s="81"/>
      <c r="F19" s="81"/>
      <c r="G19" s="81"/>
      <c r="H19" s="78"/>
      <c r="I19" s="81"/>
      <c r="J19" s="81"/>
      <c r="K19" s="81"/>
      <c r="L19" s="81"/>
      <c r="M19" s="78"/>
      <c r="N19" s="84"/>
      <c r="O19" s="84"/>
      <c r="P19" s="84"/>
      <c r="Q19" s="84"/>
      <c r="R19" s="78"/>
      <c r="S19" s="84"/>
      <c r="T19" s="84"/>
      <c r="U19" s="84"/>
      <c r="V19" s="84"/>
      <c r="W19" s="78"/>
      <c r="X19" s="86">
        <v>10</v>
      </c>
      <c r="Y19" s="86"/>
      <c r="Z19" s="86"/>
      <c r="AA19" s="86">
        <v>18</v>
      </c>
      <c r="AB19" s="78">
        <v>3</v>
      </c>
      <c r="AC19" s="86"/>
      <c r="AD19" s="86"/>
      <c r="AE19" s="86"/>
      <c r="AF19" s="86"/>
      <c r="AG19" s="78"/>
      <c r="AH19" s="13">
        <f t="shared" si="1"/>
        <v>28</v>
      </c>
      <c r="AI19" s="25">
        <f t="shared" si="0"/>
        <v>10</v>
      </c>
      <c r="AJ19" s="25">
        <f t="shared" si="0"/>
        <v>0</v>
      </c>
      <c r="AK19" s="25">
        <f t="shared" si="0"/>
        <v>0</v>
      </c>
      <c r="AL19" s="25">
        <f t="shared" si="0"/>
        <v>18</v>
      </c>
      <c r="AM19" s="24">
        <f t="shared" si="0"/>
        <v>3</v>
      </c>
    </row>
    <row r="20" spans="1:39" s="32" customFormat="1" ht="21.95" customHeight="1" x14ac:dyDescent="0.2">
      <c r="A20" s="30">
        <v>6</v>
      </c>
      <c r="B20" s="88" t="s">
        <v>91</v>
      </c>
      <c r="C20" s="30" t="s">
        <v>76</v>
      </c>
      <c r="D20" s="81"/>
      <c r="E20" s="81"/>
      <c r="F20" s="81"/>
      <c r="G20" s="81"/>
      <c r="H20" s="78"/>
      <c r="I20" s="81"/>
      <c r="J20" s="81"/>
      <c r="K20" s="81"/>
      <c r="L20" s="81"/>
      <c r="M20" s="78"/>
      <c r="N20" s="84"/>
      <c r="O20" s="84"/>
      <c r="P20" s="84"/>
      <c r="Q20" s="84"/>
      <c r="R20" s="78"/>
      <c r="S20" s="84"/>
      <c r="T20" s="84"/>
      <c r="U20" s="84"/>
      <c r="V20" s="84"/>
      <c r="W20" s="78"/>
      <c r="X20" s="86"/>
      <c r="Y20" s="86"/>
      <c r="Z20" s="86"/>
      <c r="AA20" s="86"/>
      <c r="AB20" s="78"/>
      <c r="AC20" s="86">
        <v>10</v>
      </c>
      <c r="AD20" s="86">
        <v>18</v>
      </c>
      <c r="AE20" s="86"/>
      <c r="AF20" s="86"/>
      <c r="AG20" s="78">
        <v>4</v>
      </c>
      <c r="AH20" s="13">
        <f t="shared" si="1"/>
        <v>28</v>
      </c>
      <c r="AI20" s="25">
        <f t="shared" si="0"/>
        <v>10</v>
      </c>
      <c r="AJ20" s="25">
        <f t="shared" si="0"/>
        <v>18</v>
      </c>
      <c r="AK20" s="25">
        <f t="shared" si="0"/>
        <v>0</v>
      </c>
      <c r="AL20" s="25">
        <f t="shared" si="0"/>
        <v>0</v>
      </c>
      <c r="AM20" s="24">
        <f t="shared" si="0"/>
        <v>4</v>
      </c>
    </row>
    <row r="21" spans="1:39" s="32" customFormat="1" ht="21.95" customHeight="1" x14ac:dyDescent="0.2">
      <c r="A21" s="30">
        <v>7</v>
      </c>
      <c r="B21" s="88" t="s">
        <v>92</v>
      </c>
      <c r="C21" s="30" t="s">
        <v>93</v>
      </c>
      <c r="D21" s="81"/>
      <c r="E21" s="81"/>
      <c r="F21" s="81"/>
      <c r="G21" s="81"/>
      <c r="H21" s="78"/>
      <c r="I21" s="81"/>
      <c r="J21" s="81"/>
      <c r="K21" s="81"/>
      <c r="L21" s="81"/>
      <c r="M21" s="78"/>
      <c r="N21" s="84"/>
      <c r="O21" s="84"/>
      <c r="P21" s="84"/>
      <c r="Q21" s="84"/>
      <c r="R21" s="78"/>
      <c r="S21" s="84"/>
      <c r="T21" s="84"/>
      <c r="U21" s="84"/>
      <c r="V21" s="84"/>
      <c r="W21" s="78"/>
      <c r="X21" s="86"/>
      <c r="Y21" s="86"/>
      <c r="Z21" s="86"/>
      <c r="AA21" s="86"/>
      <c r="AB21" s="78"/>
      <c r="AC21" s="86">
        <v>10</v>
      </c>
      <c r="AD21" s="86">
        <v>18</v>
      </c>
      <c r="AE21" s="86"/>
      <c r="AF21" s="86"/>
      <c r="AG21" s="78">
        <v>4</v>
      </c>
      <c r="AH21" s="13">
        <f>AI21+AJ21++AK21+AL21</f>
        <v>28</v>
      </c>
      <c r="AI21" s="25">
        <f>D21+I21+N21+S21+X21+AC21</f>
        <v>10</v>
      </c>
      <c r="AJ21" s="25">
        <f>E21+J21+O21+T21+Y21+AD21</f>
        <v>18</v>
      </c>
      <c r="AK21" s="25">
        <f>F21+K21+P21+U21+Z21+AE21</f>
        <v>0</v>
      </c>
      <c r="AL21" s="25">
        <f>G21+L21+Q21+V21+AA21+AF21</f>
        <v>0</v>
      </c>
      <c r="AM21" s="24">
        <f>H21+M21+R21+W21+AB21+AG21</f>
        <v>4</v>
      </c>
    </row>
    <row r="22" spans="1:39" s="32" customFormat="1" ht="21.95" customHeight="1" x14ac:dyDescent="0.2">
      <c r="A22" s="30">
        <v>8</v>
      </c>
      <c r="B22" s="88" t="s">
        <v>94</v>
      </c>
      <c r="C22" s="30" t="s">
        <v>76</v>
      </c>
      <c r="D22" s="81"/>
      <c r="E22" s="81"/>
      <c r="F22" s="81"/>
      <c r="G22" s="81"/>
      <c r="H22" s="78"/>
      <c r="I22" s="81"/>
      <c r="J22" s="81"/>
      <c r="K22" s="81"/>
      <c r="L22" s="81"/>
      <c r="M22" s="78"/>
      <c r="N22" s="84"/>
      <c r="O22" s="84"/>
      <c r="P22" s="84"/>
      <c r="Q22" s="84"/>
      <c r="R22" s="78"/>
      <c r="S22" s="84"/>
      <c r="T22" s="84"/>
      <c r="U22" s="84"/>
      <c r="V22" s="84"/>
      <c r="W22" s="78"/>
      <c r="X22" s="86"/>
      <c r="Y22" s="86"/>
      <c r="Z22" s="86"/>
      <c r="AA22" s="86"/>
      <c r="AB22" s="78"/>
      <c r="AC22" s="86">
        <v>10</v>
      </c>
      <c r="AD22" s="86">
        <v>10</v>
      </c>
      <c r="AE22" s="86"/>
      <c r="AF22" s="86"/>
      <c r="AG22" s="78">
        <v>4</v>
      </c>
      <c r="AH22" s="13">
        <f t="shared" si="1"/>
        <v>20</v>
      </c>
      <c r="AI22" s="25">
        <f t="shared" si="0"/>
        <v>10</v>
      </c>
      <c r="AJ22" s="25">
        <f t="shared" si="0"/>
        <v>10</v>
      </c>
      <c r="AK22" s="25">
        <f t="shared" si="0"/>
        <v>0</v>
      </c>
      <c r="AL22" s="25">
        <f t="shared" si="0"/>
        <v>0</v>
      </c>
      <c r="AM22" s="24">
        <f t="shared" si="0"/>
        <v>4</v>
      </c>
    </row>
    <row r="23" spans="1:39" s="32" customFormat="1" ht="21.95" customHeight="1" x14ac:dyDescent="0.2">
      <c r="A23" s="30">
        <v>9</v>
      </c>
      <c r="B23" s="88" t="s">
        <v>95</v>
      </c>
      <c r="C23" s="30" t="s">
        <v>76</v>
      </c>
      <c r="D23" s="81"/>
      <c r="E23" s="81"/>
      <c r="F23" s="81"/>
      <c r="G23" s="81"/>
      <c r="H23" s="78"/>
      <c r="I23" s="81"/>
      <c r="J23" s="81"/>
      <c r="K23" s="81"/>
      <c r="L23" s="81"/>
      <c r="M23" s="78"/>
      <c r="N23" s="84"/>
      <c r="O23" s="84"/>
      <c r="P23" s="84"/>
      <c r="Q23" s="84"/>
      <c r="R23" s="78"/>
      <c r="S23" s="84"/>
      <c r="T23" s="84"/>
      <c r="U23" s="84"/>
      <c r="V23" s="84"/>
      <c r="W23" s="78"/>
      <c r="X23" s="86"/>
      <c r="Y23" s="86"/>
      <c r="Z23" s="86"/>
      <c r="AA23" s="86"/>
      <c r="AB23" s="78"/>
      <c r="AC23" s="86">
        <v>10</v>
      </c>
      <c r="AD23" s="86">
        <v>10</v>
      </c>
      <c r="AE23" s="86"/>
      <c r="AF23" s="86"/>
      <c r="AG23" s="78">
        <v>4</v>
      </c>
      <c r="AH23" s="13">
        <f t="shared" si="1"/>
        <v>20</v>
      </c>
      <c r="AI23" s="25">
        <f t="shared" si="0"/>
        <v>10</v>
      </c>
      <c r="AJ23" s="25">
        <f t="shared" si="0"/>
        <v>10</v>
      </c>
      <c r="AK23" s="25">
        <f t="shared" si="0"/>
        <v>0</v>
      </c>
      <c r="AL23" s="25">
        <f t="shared" si="0"/>
        <v>0</v>
      </c>
      <c r="AM23" s="24">
        <f t="shared" si="0"/>
        <v>4</v>
      </c>
    </row>
    <row r="24" spans="1:39" s="32" customFormat="1" ht="21.95" customHeight="1" x14ac:dyDescent="0.2">
      <c r="A24" s="30">
        <v>10</v>
      </c>
      <c r="B24" s="88" t="s">
        <v>96</v>
      </c>
      <c r="C24" s="30" t="s">
        <v>76</v>
      </c>
      <c r="D24" s="81"/>
      <c r="E24" s="81"/>
      <c r="F24" s="81"/>
      <c r="G24" s="81"/>
      <c r="H24" s="78"/>
      <c r="I24" s="81"/>
      <c r="J24" s="81"/>
      <c r="K24" s="81"/>
      <c r="L24" s="81"/>
      <c r="M24" s="78"/>
      <c r="N24" s="84"/>
      <c r="O24" s="84"/>
      <c r="P24" s="84"/>
      <c r="Q24" s="84"/>
      <c r="R24" s="78"/>
      <c r="S24" s="84"/>
      <c r="T24" s="84"/>
      <c r="U24" s="84"/>
      <c r="V24" s="84"/>
      <c r="W24" s="78"/>
      <c r="X24" s="86"/>
      <c r="Y24" s="86"/>
      <c r="Z24" s="86"/>
      <c r="AA24" s="86"/>
      <c r="AB24" s="78"/>
      <c r="AC24" s="86">
        <v>10</v>
      </c>
      <c r="AD24" s="86">
        <v>10</v>
      </c>
      <c r="AE24" s="86"/>
      <c r="AF24" s="86"/>
      <c r="AG24" s="78">
        <v>3</v>
      </c>
      <c r="AH24" s="13">
        <f t="shared" si="1"/>
        <v>20</v>
      </c>
      <c r="AI24" s="25">
        <f t="shared" si="0"/>
        <v>10</v>
      </c>
      <c r="AJ24" s="25">
        <f t="shared" si="0"/>
        <v>10</v>
      </c>
      <c r="AK24" s="25">
        <f t="shared" si="0"/>
        <v>0</v>
      </c>
      <c r="AL24" s="25">
        <f t="shared" si="0"/>
        <v>0</v>
      </c>
      <c r="AM24" s="24">
        <f t="shared" si="0"/>
        <v>3</v>
      </c>
    </row>
    <row r="25" spans="1:39" s="65" customFormat="1" ht="21.95" customHeight="1" x14ac:dyDescent="0.2">
      <c r="A25" s="30">
        <v>11</v>
      </c>
      <c r="B25" s="88" t="s">
        <v>97</v>
      </c>
      <c r="C25" s="30" t="s">
        <v>76</v>
      </c>
      <c r="D25" s="81"/>
      <c r="E25" s="81"/>
      <c r="F25" s="81"/>
      <c r="G25" s="81"/>
      <c r="H25" s="78"/>
      <c r="I25" s="81"/>
      <c r="J25" s="81"/>
      <c r="K25" s="81"/>
      <c r="L25" s="81"/>
      <c r="M25" s="78"/>
      <c r="N25" s="84"/>
      <c r="O25" s="84"/>
      <c r="P25" s="84"/>
      <c r="Q25" s="84"/>
      <c r="R25" s="78"/>
      <c r="S25" s="84"/>
      <c r="T25" s="84"/>
      <c r="U25" s="84"/>
      <c r="V25" s="84"/>
      <c r="W25" s="78"/>
      <c r="X25" s="86"/>
      <c r="Y25" s="86"/>
      <c r="Z25" s="86"/>
      <c r="AA25" s="86"/>
      <c r="AB25" s="78"/>
      <c r="AC25" s="86">
        <v>10</v>
      </c>
      <c r="AD25" s="86">
        <v>10</v>
      </c>
      <c r="AE25" s="86"/>
      <c r="AF25" s="86"/>
      <c r="AG25" s="78">
        <v>3</v>
      </c>
      <c r="AH25" s="13">
        <f t="shared" si="1"/>
        <v>20</v>
      </c>
      <c r="AI25" s="25">
        <f t="shared" si="0"/>
        <v>10</v>
      </c>
      <c r="AJ25" s="25">
        <f t="shared" si="0"/>
        <v>10</v>
      </c>
      <c r="AK25" s="25">
        <f t="shared" si="0"/>
        <v>0</v>
      </c>
      <c r="AL25" s="25">
        <f t="shared" si="0"/>
        <v>0</v>
      </c>
      <c r="AM25" s="24">
        <f t="shared" si="0"/>
        <v>3</v>
      </c>
    </row>
    <row r="26" spans="1:39" ht="21.75" customHeight="1" x14ac:dyDescent="0.2">
      <c r="A26" s="161" t="s">
        <v>98</v>
      </c>
      <c r="B26" s="162"/>
      <c r="C26" s="162"/>
      <c r="D26" s="60">
        <f t="shared" ref="D26:AG26" si="2">SUM(D15:D25)</f>
        <v>0</v>
      </c>
      <c r="E26" s="60">
        <f t="shared" si="2"/>
        <v>0</v>
      </c>
      <c r="F26" s="60">
        <f t="shared" si="2"/>
        <v>0</v>
      </c>
      <c r="G26" s="60">
        <f t="shared" si="2"/>
        <v>0</v>
      </c>
      <c r="H26" s="61">
        <f t="shared" si="2"/>
        <v>0</v>
      </c>
      <c r="I26" s="60">
        <f t="shared" si="2"/>
        <v>0</v>
      </c>
      <c r="J26" s="60">
        <f t="shared" si="2"/>
        <v>0</v>
      </c>
      <c r="K26" s="60">
        <f t="shared" si="2"/>
        <v>0</v>
      </c>
      <c r="L26" s="60">
        <f t="shared" si="2"/>
        <v>0</v>
      </c>
      <c r="M26" s="61">
        <f t="shared" si="2"/>
        <v>0</v>
      </c>
      <c r="N26" s="62">
        <f t="shared" si="2"/>
        <v>0</v>
      </c>
      <c r="O26" s="62">
        <f t="shared" si="2"/>
        <v>0</v>
      </c>
      <c r="P26" s="62">
        <f t="shared" si="2"/>
        <v>0</v>
      </c>
      <c r="Q26" s="62">
        <f t="shared" si="2"/>
        <v>0</v>
      </c>
      <c r="R26" s="61">
        <f t="shared" si="2"/>
        <v>0</v>
      </c>
      <c r="S26" s="62">
        <f t="shared" si="2"/>
        <v>20</v>
      </c>
      <c r="T26" s="62">
        <f t="shared" si="2"/>
        <v>10</v>
      </c>
      <c r="U26" s="62">
        <f t="shared" si="2"/>
        <v>0</v>
      </c>
      <c r="V26" s="62">
        <f t="shared" si="2"/>
        <v>18</v>
      </c>
      <c r="W26" s="61">
        <f t="shared" si="2"/>
        <v>10</v>
      </c>
      <c r="X26" s="63">
        <f t="shared" si="2"/>
        <v>30</v>
      </c>
      <c r="Y26" s="63">
        <f t="shared" si="2"/>
        <v>28</v>
      </c>
      <c r="Z26" s="63">
        <f t="shared" si="2"/>
        <v>0</v>
      </c>
      <c r="AA26" s="63">
        <f t="shared" si="2"/>
        <v>18</v>
      </c>
      <c r="AB26" s="61">
        <f t="shared" si="2"/>
        <v>8</v>
      </c>
      <c r="AC26" s="63">
        <f t="shared" si="2"/>
        <v>60</v>
      </c>
      <c r="AD26" s="63">
        <f t="shared" si="2"/>
        <v>76</v>
      </c>
      <c r="AE26" s="63">
        <f t="shared" si="2"/>
        <v>0</v>
      </c>
      <c r="AF26" s="63">
        <f t="shared" si="2"/>
        <v>0</v>
      </c>
      <c r="AG26" s="61">
        <f t="shared" si="2"/>
        <v>22</v>
      </c>
      <c r="AH26" s="13">
        <f>AI26+AJ26+AK26+AL26</f>
        <v>260</v>
      </c>
      <c r="AI26" s="64">
        <f>SUM(AI15:AI25)</f>
        <v>110</v>
      </c>
      <c r="AJ26" s="64">
        <f>SUM(AJ15:AJ25)</f>
        <v>114</v>
      </c>
      <c r="AK26" s="64">
        <f>SUM(AK15:AK25)</f>
        <v>0</v>
      </c>
      <c r="AL26" s="64">
        <f>SUM(AL15:AL25)</f>
        <v>36</v>
      </c>
      <c r="AM26" s="53">
        <f>SUM(AM15:AM25)</f>
        <v>40</v>
      </c>
    </row>
    <row r="27" spans="1:39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6"/>
      <c r="X27" s="36"/>
      <c r="Y27" s="36"/>
      <c r="Z27" s="36"/>
      <c r="AA27" s="36"/>
      <c r="AB27" s="36"/>
      <c r="AC27" s="36"/>
      <c r="AD27" s="36"/>
      <c r="AE27" s="36"/>
      <c r="AF27" s="36"/>
      <c r="AG27" s="26"/>
      <c r="AH27" s="34"/>
      <c r="AI27" s="34"/>
      <c r="AJ27" s="34"/>
      <c r="AK27" s="34"/>
      <c r="AL27" s="34"/>
      <c r="AM27" s="37"/>
    </row>
    <row r="29" spans="1:39" x14ac:dyDescent="0.2">
      <c r="B29" s="75"/>
    </row>
  </sheetData>
  <mergeCells count="32">
    <mergeCell ref="A8:AM8"/>
    <mergeCell ref="A9:AM9"/>
    <mergeCell ref="N11:W11"/>
    <mergeCell ref="B11:B13"/>
    <mergeCell ref="A1:AM1"/>
    <mergeCell ref="A2:AM2"/>
    <mergeCell ref="A3:AM3"/>
    <mergeCell ref="A4:AM4"/>
    <mergeCell ref="X12:AA12"/>
    <mergeCell ref="M12:M13"/>
    <mergeCell ref="W12:W13"/>
    <mergeCell ref="A5:AM5"/>
    <mergeCell ref="AI11:AL12"/>
    <mergeCell ref="AM11:AM13"/>
    <mergeCell ref="AC12:AF12"/>
    <mergeCell ref="R12:R13"/>
    <mergeCell ref="A6:AM6"/>
    <mergeCell ref="A11:A13"/>
    <mergeCell ref="A7:AM7"/>
    <mergeCell ref="S12:V12"/>
    <mergeCell ref="A26:C26"/>
    <mergeCell ref="AH11:AH13"/>
    <mergeCell ref="D12:G12"/>
    <mergeCell ref="A14:AM14"/>
    <mergeCell ref="D11:M11"/>
    <mergeCell ref="AG12:AG13"/>
    <mergeCell ref="N12:Q12"/>
    <mergeCell ref="AB12:AB13"/>
    <mergeCell ref="C11:C13"/>
    <mergeCell ref="X11:AG11"/>
    <mergeCell ref="I12:L12"/>
    <mergeCell ref="H12:H13"/>
  </mergeCells>
  <phoneticPr fontId="1" type="noConversion"/>
  <printOptions horizontalCentered="1"/>
  <pageMargins left="0.46" right="0.23622047244094491" top="0.22" bottom="0.15" header="0.86" footer="0.15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5FBA-2D4F-47D1-989B-E8E44481D605}">
  <sheetPr>
    <pageSetUpPr fitToPage="1"/>
  </sheetPr>
  <dimension ref="A1:AM27"/>
  <sheetViews>
    <sheetView zoomScaleNormal="100" zoomScaleSheetLayoutView="100" workbookViewId="0">
      <selection sqref="A1:AM5"/>
    </sheetView>
  </sheetViews>
  <sheetFormatPr defaultRowHeight="12.75" x14ac:dyDescent="0.2"/>
  <cols>
    <col min="1" max="1" width="2.7109375" style="3" customWidth="1"/>
    <col min="2" max="2" width="25.28515625" style="3" customWidth="1"/>
    <col min="3" max="3" width="4.42578125" style="27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2.7109375" style="6" customWidth="1"/>
    <col min="18" max="18" width="2.7109375" style="15" customWidth="1"/>
    <col min="19" max="22" width="3.28515625" style="5" customWidth="1"/>
    <col min="23" max="23" width="3.28515625" style="14" customWidth="1"/>
    <col min="24" max="27" width="3.28515625" style="6" customWidth="1"/>
    <col min="28" max="28" width="3.28515625" style="15" customWidth="1"/>
    <col min="29" max="32" width="3.28515625" style="5" customWidth="1"/>
    <col min="33" max="33" width="3.28515625" style="14" customWidth="1"/>
    <col min="34" max="34" width="4.7109375" style="7" customWidth="1"/>
    <col min="35" max="38" width="3.7109375" style="8" customWidth="1"/>
    <col min="39" max="39" width="3.7109375" style="19" customWidth="1"/>
  </cols>
  <sheetData>
    <row r="1" spans="1:39" x14ac:dyDescent="0.2">
      <c r="A1" s="117" t="s">
        <v>80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</row>
    <row r="2" spans="1:39" x14ac:dyDescent="0.2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 spans="1:39" x14ac:dyDescent="0.2">
      <c r="A3" s="118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</row>
    <row r="4" spans="1:39" ht="12.75" customHeight="1" x14ac:dyDescent="0.2">
      <c r="A4" s="117" t="s">
        <v>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</row>
    <row r="5" spans="1:39" ht="15" customHeight="1" x14ac:dyDescent="0.2">
      <c r="A5" s="140" t="s">
        <v>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</row>
    <row r="6" spans="1:39" s="50" customFormat="1" ht="13.5" customHeight="1" x14ac:dyDescent="0.2">
      <c r="A6" s="110" t="s">
        <v>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</row>
    <row r="7" spans="1:39" ht="15" customHeight="1" x14ac:dyDescent="0.2">
      <c r="A7" s="136" t="s">
        <v>6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</row>
    <row r="8" spans="1:39" ht="14.25" customHeight="1" x14ac:dyDescent="0.2">
      <c r="A8" s="108" t="s">
        <v>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</row>
    <row r="9" spans="1:39" ht="15" customHeight="1" x14ac:dyDescent="0.2">
      <c r="A9" s="174" t="s">
        <v>99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</row>
    <row r="10" spans="1:39" s="1" customFormat="1" ht="12.75" customHeight="1" x14ac:dyDescent="0.2">
      <c r="A10" s="3"/>
      <c r="B10" s="3"/>
      <c r="C10" s="27"/>
      <c r="D10" s="5"/>
      <c r="E10" s="5"/>
      <c r="F10" s="5"/>
      <c r="G10" s="5"/>
      <c r="H10" s="14"/>
      <c r="I10" s="5"/>
      <c r="J10" s="5"/>
      <c r="K10" s="5"/>
      <c r="L10" s="5"/>
      <c r="M10" s="39"/>
      <c r="N10" s="6"/>
      <c r="O10" s="6"/>
      <c r="P10" s="6"/>
      <c r="Q10" s="6"/>
      <c r="R10" s="15"/>
      <c r="S10" s="5"/>
      <c r="T10" s="5"/>
      <c r="U10" s="5"/>
      <c r="V10" s="5"/>
      <c r="W10" s="14"/>
      <c r="X10" s="6"/>
      <c r="Y10" s="6"/>
      <c r="Z10" s="6"/>
      <c r="AA10" s="6"/>
      <c r="AB10" s="15"/>
      <c r="AC10" s="5"/>
      <c r="AD10" s="5"/>
      <c r="AE10" s="5"/>
      <c r="AF10" s="5"/>
      <c r="AG10" s="14"/>
      <c r="AH10" s="7"/>
      <c r="AI10" s="8"/>
      <c r="AJ10" s="8"/>
      <c r="AK10" s="8"/>
      <c r="AL10" s="8"/>
      <c r="AM10" s="19"/>
    </row>
    <row r="11" spans="1:39" s="1" customFormat="1" ht="9" customHeight="1" x14ac:dyDescent="0.2">
      <c r="A11" s="127" t="s">
        <v>8</v>
      </c>
      <c r="B11" s="176" t="s">
        <v>9</v>
      </c>
      <c r="C11" s="169" t="s">
        <v>82</v>
      </c>
      <c r="D11" s="167" t="s">
        <v>11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7" t="s">
        <v>12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7" t="s">
        <v>13</v>
      </c>
      <c r="Y11" s="168"/>
      <c r="Z11" s="168"/>
      <c r="AA11" s="168"/>
      <c r="AB11" s="168"/>
      <c r="AC11" s="168"/>
      <c r="AD11" s="168"/>
      <c r="AE11" s="168"/>
      <c r="AF11" s="168"/>
      <c r="AG11" s="168"/>
      <c r="AH11" s="163" t="s">
        <v>14</v>
      </c>
      <c r="AI11" s="170" t="s">
        <v>15</v>
      </c>
      <c r="AJ11" s="171"/>
      <c r="AK11" s="171"/>
      <c r="AL11" s="171"/>
      <c r="AM11" s="128" t="s">
        <v>16</v>
      </c>
    </row>
    <row r="12" spans="1:39" s="2" customFormat="1" ht="12.75" customHeight="1" x14ac:dyDescent="0.2">
      <c r="A12" s="127"/>
      <c r="B12" s="176"/>
      <c r="C12" s="134"/>
      <c r="D12" s="138" t="s">
        <v>17</v>
      </c>
      <c r="E12" s="139"/>
      <c r="F12" s="139"/>
      <c r="G12" s="139"/>
      <c r="H12" s="128" t="s">
        <v>16</v>
      </c>
      <c r="I12" s="138" t="s">
        <v>18</v>
      </c>
      <c r="J12" s="139"/>
      <c r="K12" s="139"/>
      <c r="L12" s="139"/>
      <c r="M12" s="128" t="s">
        <v>16</v>
      </c>
      <c r="N12" s="119" t="s">
        <v>19</v>
      </c>
      <c r="O12" s="120"/>
      <c r="P12" s="120"/>
      <c r="Q12" s="120"/>
      <c r="R12" s="128" t="s">
        <v>16</v>
      </c>
      <c r="S12" s="119" t="s">
        <v>20</v>
      </c>
      <c r="T12" s="120"/>
      <c r="U12" s="120"/>
      <c r="V12" s="120"/>
      <c r="W12" s="128" t="s">
        <v>16</v>
      </c>
      <c r="X12" s="153" t="s">
        <v>21</v>
      </c>
      <c r="Y12" s="154"/>
      <c r="Z12" s="154"/>
      <c r="AA12" s="154"/>
      <c r="AB12" s="128" t="s">
        <v>16</v>
      </c>
      <c r="AC12" s="153" t="s">
        <v>22</v>
      </c>
      <c r="AD12" s="154"/>
      <c r="AE12" s="154"/>
      <c r="AF12" s="154"/>
      <c r="AG12" s="128" t="s">
        <v>16</v>
      </c>
      <c r="AH12" s="163"/>
      <c r="AI12" s="172"/>
      <c r="AJ12" s="149"/>
      <c r="AK12" s="149"/>
      <c r="AL12" s="149"/>
      <c r="AM12" s="173"/>
    </row>
    <row r="13" spans="1:39" s="32" customFormat="1" ht="20.100000000000001" customHeight="1" x14ac:dyDescent="0.2">
      <c r="A13" s="127"/>
      <c r="B13" s="176"/>
      <c r="C13" s="135"/>
      <c r="D13" s="9" t="s">
        <v>27</v>
      </c>
      <c r="E13" s="9" t="s">
        <v>24</v>
      </c>
      <c r="F13" s="16" t="s">
        <v>25</v>
      </c>
      <c r="G13" s="16" t="s">
        <v>26</v>
      </c>
      <c r="H13" s="129"/>
      <c r="I13" s="9" t="s">
        <v>27</v>
      </c>
      <c r="J13" s="9" t="s">
        <v>24</v>
      </c>
      <c r="K13" s="16" t="s">
        <v>25</v>
      </c>
      <c r="L13" s="16" t="s">
        <v>26</v>
      </c>
      <c r="M13" s="129"/>
      <c r="N13" s="11" t="s">
        <v>27</v>
      </c>
      <c r="O13" s="11" t="s">
        <v>24</v>
      </c>
      <c r="P13" s="17" t="s">
        <v>25</v>
      </c>
      <c r="Q13" s="17" t="s">
        <v>26</v>
      </c>
      <c r="R13" s="129"/>
      <c r="S13" s="11" t="s">
        <v>27</v>
      </c>
      <c r="T13" s="11" t="s">
        <v>24</v>
      </c>
      <c r="U13" s="17" t="s">
        <v>25</v>
      </c>
      <c r="V13" s="17" t="s">
        <v>26</v>
      </c>
      <c r="W13" s="129"/>
      <c r="X13" s="10" t="s">
        <v>27</v>
      </c>
      <c r="Y13" s="10" t="s">
        <v>24</v>
      </c>
      <c r="Z13" s="18" t="s">
        <v>25</v>
      </c>
      <c r="AA13" s="18" t="s">
        <v>26</v>
      </c>
      <c r="AB13" s="129"/>
      <c r="AC13" s="10" t="s">
        <v>27</v>
      </c>
      <c r="AD13" s="10" t="s">
        <v>24</v>
      </c>
      <c r="AE13" s="18" t="s">
        <v>25</v>
      </c>
      <c r="AF13" s="18" t="s">
        <v>26</v>
      </c>
      <c r="AG13" s="129"/>
      <c r="AH13" s="163"/>
      <c r="AI13" s="12" t="s">
        <v>27</v>
      </c>
      <c r="AJ13" s="12" t="s">
        <v>24</v>
      </c>
      <c r="AK13" s="21" t="s">
        <v>25</v>
      </c>
      <c r="AL13" s="21" t="s">
        <v>26</v>
      </c>
      <c r="AM13" s="129"/>
    </row>
    <row r="14" spans="1:39" s="32" customFormat="1" ht="20.100000000000001" customHeight="1" x14ac:dyDescent="0.2">
      <c r="A14" s="164" t="s">
        <v>100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6"/>
    </row>
    <row r="15" spans="1:39" s="32" customFormat="1" ht="21.95" customHeight="1" x14ac:dyDescent="0.2">
      <c r="A15" s="30">
        <v>1</v>
      </c>
      <c r="B15" s="88" t="s">
        <v>101</v>
      </c>
      <c r="C15" s="30" t="s">
        <v>59</v>
      </c>
      <c r="D15" s="81"/>
      <c r="E15" s="81"/>
      <c r="F15" s="81"/>
      <c r="G15" s="81"/>
      <c r="H15" s="82"/>
      <c r="I15" s="81"/>
      <c r="J15" s="81"/>
      <c r="K15" s="81"/>
      <c r="L15" s="83"/>
      <c r="M15" s="78"/>
      <c r="N15" s="84"/>
      <c r="O15" s="84"/>
      <c r="P15" s="84"/>
      <c r="Q15" s="84"/>
      <c r="R15" s="82"/>
      <c r="S15" s="84">
        <v>10</v>
      </c>
      <c r="T15" s="84">
        <v>18</v>
      </c>
      <c r="U15" s="84"/>
      <c r="V15" s="87"/>
      <c r="W15" s="78">
        <v>5</v>
      </c>
      <c r="X15" s="86"/>
      <c r="Y15" s="86"/>
      <c r="Z15" s="86"/>
      <c r="AA15" s="86"/>
      <c r="AB15" s="78"/>
      <c r="AC15" s="86"/>
      <c r="AD15" s="86"/>
      <c r="AE15" s="86"/>
      <c r="AF15" s="86"/>
      <c r="AG15" s="78"/>
      <c r="AH15" s="13">
        <f>AI15+AJ15++AK15+AL15</f>
        <v>28</v>
      </c>
      <c r="AI15" s="25">
        <f t="shared" ref="AI15:AM17" si="0">D15+I15+N15+S15+X15+AC15</f>
        <v>10</v>
      </c>
      <c r="AJ15" s="25">
        <f t="shared" si="0"/>
        <v>18</v>
      </c>
      <c r="AK15" s="25">
        <f t="shared" si="0"/>
        <v>0</v>
      </c>
      <c r="AL15" s="25">
        <f t="shared" si="0"/>
        <v>0</v>
      </c>
      <c r="AM15" s="24">
        <f t="shared" si="0"/>
        <v>5</v>
      </c>
    </row>
    <row r="16" spans="1:39" s="32" customFormat="1" ht="21.95" customHeight="1" x14ac:dyDescent="0.2">
      <c r="A16" s="30">
        <v>2</v>
      </c>
      <c r="B16" s="88" t="s">
        <v>102</v>
      </c>
      <c r="C16" s="30" t="s">
        <v>59</v>
      </c>
      <c r="D16" s="81"/>
      <c r="E16" s="81"/>
      <c r="F16" s="81"/>
      <c r="G16" s="81"/>
      <c r="H16" s="82"/>
      <c r="I16" s="81"/>
      <c r="J16" s="81"/>
      <c r="K16" s="81"/>
      <c r="L16" s="83"/>
      <c r="M16" s="78"/>
      <c r="N16" s="84"/>
      <c r="O16" s="84"/>
      <c r="P16" s="84"/>
      <c r="Q16" s="84"/>
      <c r="R16" s="82"/>
      <c r="S16" s="84">
        <v>10</v>
      </c>
      <c r="T16" s="84">
        <v>10</v>
      </c>
      <c r="U16" s="84"/>
      <c r="V16" s="87"/>
      <c r="W16" s="78">
        <v>5</v>
      </c>
      <c r="X16" s="86"/>
      <c r="Y16" s="86"/>
      <c r="Z16" s="86"/>
      <c r="AA16" s="86"/>
      <c r="AB16" s="78"/>
      <c r="AC16" s="86"/>
      <c r="AD16" s="86"/>
      <c r="AE16" s="86"/>
      <c r="AF16" s="86"/>
      <c r="AG16" s="78"/>
      <c r="AH16" s="13">
        <f>AI16+AJ16++AK16+AL16</f>
        <v>20</v>
      </c>
      <c r="AI16" s="25">
        <f>D16+I16+N16+S16+X16+AC16</f>
        <v>10</v>
      </c>
      <c r="AJ16" s="25">
        <f>E16+J16+O16+T16+Y16+AD16</f>
        <v>10</v>
      </c>
      <c r="AK16" s="25">
        <f>F16+K16+P16+U16+Z16+AE16</f>
        <v>0</v>
      </c>
      <c r="AL16" s="25">
        <f>G16+L16+Q16+V16+AA16+AF16</f>
        <v>0</v>
      </c>
      <c r="AM16" s="24">
        <f>H16+M16+R16+W16+AB16+AG16</f>
        <v>5</v>
      </c>
    </row>
    <row r="17" spans="1:39" s="32" customFormat="1" ht="21.95" customHeight="1" x14ac:dyDescent="0.2">
      <c r="A17" s="30">
        <v>3</v>
      </c>
      <c r="B17" s="88" t="s">
        <v>103</v>
      </c>
      <c r="C17" s="30" t="s">
        <v>87</v>
      </c>
      <c r="D17" s="81"/>
      <c r="E17" s="81"/>
      <c r="F17" s="81"/>
      <c r="G17" s="81"/>
      <c r="H17" s="82"/>
      <c r="I17" s="81"/>
      <c r="J17" s="81"/>
      <c r="K17" s="81"/>
      <c r="L17" s="83"/>
      <c r="M17" s="78"/>
      <c r="N17" s="84"/>
      <c r="O17" s="84"/>
      <c r="P17" s="84"/>
      <c r="Q17" s="84"/>
      <c r="R17" s="82"/>
      <c r="S17" s="84"/>
      <c r="T17" s="84"/>
      <c r="U17" s="84"/>
      <c r="V17" s="87"/>
      <c r="W17" s="78"/>
      <c r="X17" s="86">
        <v>10</v>
      </c>
      <c r="Y17" s="86"/>
      <c r="Z17" s="86">
        <v>18</v>
      </c>
      <c r="AA17" s="86"/>
      <c r="AB17" s="78">
        <v>3</v>
      </c>
      <c r="AC17" s="86"/>
      <c r="AD17" s="86"/>
      <c r="AE17" s="86"/>
      <c r="AF17" s="86"/>
      <c r="AG17" s="78"/>
      <c r="AH17" s="13">
        <f t="shared" ref="AH17:AH25" si="1">AI17+AJ17++AK17+AL17</f>
        <v>28</v>
      </c>
      <c r="AI17" s="25">
        <f t="shared" si="0"/>
        <v>10</v>
      </c>
      <c r="AJ17" s="25">
        <f t="shared" si="0"/>
        <v>0</v>
      </c>
      <c r="AK17" s="25">
        <f t="shared" si="0"/>
        <v>18</v>
      </c>
      <c r="AL17" s="25">
        <f t="shared" si="0"/>
        <v>0</v>
      </c>
      <c r="AM17" s="24">
        <f t="shared" si="0"/>
        <v>3</v>
      </c>
    </row>
    <row r="18" spans="1:39" s="32" customFormat="1" ht="21.95" customHeight="1" x14ac:dyDescent="0.2">
      <c r="A18" s="30">
        <v>4</v>
      </c>
      <c r="B18" s="88" t="s">
        <v>104</v>
      </c>
      <c r="C18" s="30" t="s">
        <v>87</v>
      </c>
      <c r="D18" s="81"/>
      <c r="E18" s="81"/>
      <c r="F18" s="81"/>
      <c r="G18" s="81"/>
      <c r="H18" s="78"/>
      <c r="I18" s="81"/>
      <c r="J18" s="81"/>
      <c r="K18" s="81"/>
      <c r="L18" s="81"/>
      <c r="M18" s="78"/>
      <c r="N18" s="84"/>
      <c r="O18" s="84"/>
      <c r="P18" s="84"/>
      <c r="Q18" s="84"/>
      <c r="R18" s="78"/>
      <c r="S18" s="84"/>
      <c r="T18" s="84"/>
      <c r="U18" s="84"/>
      <c r="V18" s="84"/>
      <c r="W18" s="78"/>
      <c r="X18" s="86">
        <v>10</v>
      </c>
      <c r="Y18" s="86">
        <v>10</v>
      </c>
      <c r="Z18" s="86"/>
      <c r="AA18" s="86"/>
      <c r="AB18" s="78">
        <v>2</v>
      </c>
      <c r="AC18" s="86"/>
      <c r="AD18" s="86"/>
      <c r="AE18" s="86"/>
      <c r="AF18" s="86"/>
      <c r="AG18" s="78"/>
      <c r="AH18" s="13">
        <f t="shared" si="1"/>
        <v>20</v>
      </c>
      <c r="AI18" s="25">
        <f t="shared" ref="AI18:AI25" si="2">D18+I18+N18+S18+X18+AC18</f>
        <v>10</v>
      </c>
      <c r="AJ18" s="25">
        <f t="shared" ref="AJ18:AK25" si="3">E18+J18+O18+T18+Y18+AD18</f>
        <v>10</v>
      </c>
      <c r="AK18" s="25">
        <f t="shared" si="3"/>
        <v>0</v>
      </c>
      <c r="AL18" s="25">
        <f t="shared" ref="AL18:AL25" si="4">G18+L18+Q18+V18+AA18+AF18</f>
        <v>0</v>
      </c>
      <c r="AM18" s="24">
        <f t="shared" ref="AM18:AM25" si="5">H18+M18+R18+W18+AB18+AG18</f>
        <v>2</v>
      </c>
    </row>
    <row r="19" spans="1:39" s="32" customFormat="1" ht="21.95" customHeight="1" x14ac:dyDescent="0.2">
      <c r="A19" s="30">
        <v>5</v>
      </c>
      <c r="B19" s="88" t="s">
        <v>105</v>
      </c>
      <c r="C19" s="30" t="s">
        <v>90</v>
      </c>
      <c r="D19" s="81"/>
      <c r="E19" s="81"/>
      <c r="F19" s="81"/>
      <c r="G19" s="81"/>
      <c r="H19" s="78"/>
      <c r="I19" s="81"/>
      <c r="J19" s="81"/>
      <c r="K19" s="81"/>
      <c r="L19" s="81"/>
      <c r="M19" s="78"/>
      <c r="N19" s="84"/>
      <c r="O19" s="84"/>
      <c r="P19" s="84"/>
      <c r="Q19" s="84"/>
      <c r="R19" s="78"/>
      <c r="S19" s="84"/>
      <c r="T19" s="84"/>
      <c r="U19" s="84"/>
      <c r="V19" s="84"/>
      <c r="W19" s="78"/>
      <c r="X19" s="86">
        <v>10</v>
      </c>
      <c r="Y19" s="86">
        <v>18</v>
      </c>
      <c r="Z19" s="86"/>
      <c r="AA19" s="86"/>
      <c r="AB19" s="78">
        <v>3</v>
      </c>
      <c r="AC19" s="86"/>
      <c r="AD19" s="86"/>
      <c r="AE19" s="86"/>
      <c r="AF19" s="86"/>
      <c r="AG19" s="78"/>
      <c r="AH19" s="13">
        <f t="shared" si="1"/>
        <v>28</v>
      </c>
      <c r="AI19" s="25">
        <f t="shared" ref="AI19:AM20" si="6">D19+I19+N19+S19+X19+AC19</f>
        <v>10</v>
      </c>
      <c r="AJ19" s="25">
        <f t="shared" si="6"/>
        <v>18</v>
      </c>
      <c r="AK19" s="25">
        <f t="shared" si="6"/>
        <v>0</v>
      </c>
      <c r="AL19" s="25">
        <f t="shared" si="6"/>
        <v>0</v>
      </c>
      <c r="AM19" s="24">
        <f t="shared" si="6"/>
        <v>3</v>
      </c>
    </row>
    <row r="20" spans="1:39" s="32" customFormat="1" ht="21.95" customHeight="1" x14ac:dyDescent="0.2">
      <c r="A20" s="30">
        <v>6</v>
      </c>
      <c r="B20" s="88" t="s">
        <v>106</v>
      </c>
      <c r="C20" s="30" t="s">
        <v>76</v>
      </c>
      <c r="D20" s="81"/>
      <c r="E20" s="81"/>
      <c r="F20" s="81"/>
      <c r="G20" s="81"/>
      <c r="H20" s="78"/>
      <c r="I20" s="81"/>
      <c r="J20" s="81"/>
      <c r="K20" s="81"/>
      <c r="L20" s="81"/>
      <c r="M20" s="78"/>
      <c r="N20" s="84"/>
      <c r="O20" s="84"/>
      <c r="P20" s="84"/>
      <c r="Q20" s="84"/>
      <c r="R20" s="78"/>
      <c r="S20" s="84"/>
      <c r="T20" s="84"/>
      <c r="U20" s="84"/>
      <c r="V20" s="84"/>
      <c r="W20" s="78"/>
      <c r="X20" s="86"/>
      <c r="Y20" s="86"/>
      <c r="Z20" s="86"/>
      <c r="AA20" s="86"/>
      <c r="AB20" s="78"/>
      <c r="AC20" s="86">
        <v>10</v>
      </c>
      <c r="AD20" s="86"/>
      <c r="AE20" s="86">
        <v>18</v>
      </c>
      <c r="AF20" s="86"/>
      <c r="AG20" s="78">
        <v>4</v>
      </c>
      <c r="AH20" s="13">
        <f t="shared" si="1"/>
        <v>28</v>
      </c>
      <c r="AI20" s="25">
        <f t="shared" si="6"/>
        <v>10</v>
      </c>
      <c r="AJ20" s="25">
        <f t="shared" si="6"/>
        <v>0</v>
      </c>
      <c r="AK20" s="25">
        <f t="shared" si="6"/>
        <v>18</v>
      </c>
      <c r="AL20" s="25">
        <f t="shared" si="6"/>
        <v>0</v>
      </c>
      <c r="AM20" s="24">
        <f t="shared" si="6"/>
        <v>4</v>
      </c>
    </row>
    <row r="21" spans="1:39" s="32" customFormat="1" ht="21.95" customHeight="1" x14ac:dyDescent="0.2">
      <c r="A21" s="30">
        <v>7</v>
      </c>
      <c r="B21" s="88" t="s">
        <v>107</v>
      </c>
      <c r="C21" s="30" t="s">
        <v>93</v>
      </c>
      <c r="D21" s="81"/>
      <c r="E21" s="81"/>
      <c r="F21" s="81"/>
      <c r="G21" s="81"/>
      <c r="H21" s="78"/>
      <c r="I21" s="81"/>
      <c r="J21" s="81"/>
      <c r="K21" s="81"/>
      <c r="L21" s="81"/>
      <c r="M21" s="78"/>
      <c r="N21" s="84"/>
      <c r="O21" s="84"/>
      <c r="P21" s="84"/>
      <c r="Q21" s="84"/>
      <c r="R21" s="78"/>
      <c r="S21" s="84"/>
      <c r="T21" s="84"/>
      <c r="U21" s="84"/>
      <c r="V21" s="84"/>
      <c r="W21" s="78"/>
      <c r="X21" s="86"/>
      <c r="Y21" s="86"/>
      <c r="Z21" s="86"/>
      <c r="AA21" s="86"/>
      <c r="AB21" s="78"/>
      <c r="AC21" s="86">
        <v>10</v>
      </c>
      <c r="AD21" s="86">
        <v>18</v>
      </c>
      <c r="AE21" s="86"/>
      <c r="AF21" s="86"/>
      <c r="AG21" s="78">
        <v>4</v>
      </c>
      <c r="AH21" s="13">
        <f>AI21+AJ21++AK21+AL21</f>
        <v>28</v>
      </c>
      <c r="AI21" s="25">
        <f>D21+I21+N21+S21+X21+AC21</f>
        <v>10</v>
      </c>
      <c r="AJ21" s="25">
        <f>E21+J21+O21+T21+Y21+AD21</f>
        <v>18</v>
      </c>
      <c r="AK21" s="25">
        <f>F21+K21+P21+U21+Z21+AE21</f>
        <v>0</v>
      </c>
      <c r="AL21" s="25">
        <f>G21+L21+Q21+V21+AA21+AF21</f>
        <v>0</v>
      </c>
      <c r="AM21" s="24">
        <f>H21+M21+R21+W21+AB21+AG21</f>
        <v>4</v>
      </c>
    </row>
    <row r="22" spans="1:39" s="32" customFormat="1" ht="21.95" customHeight="1" x14ac:dyDescent="0.2">
      <c r="A22" s="30">
        <v>8</v>
      </c>
      <c r="B22" s="88" t="s">
        <v>108</v>
      </c>
      <c r="C22" s="30" t="s">
        <v>76</v>
      </c>
      <c r="D22" s="81"/>
      <c r="E22" s="81"/>
      <c r="F22" s="81"/>
      <c r="G22" s="81"/>
      <c r="H22" s="78"/>
      <c r="I22" s="81"/>
      <c r="J22" s="81"/>
      <c r="K22" s="81"/>
      <c r="L22" s="81"/>
      <c r="M22" s="78"/>
      <c r="N22" s="84"/>
      <c r="O22" s="84"/>
      <c r="P22" s="84"/>
      <c r="Q22" s="84"/>
      <c r="R22" s="78"/>
      <c r="S22" s="84"/>
      <c r="T22" s="84"/>
      <c r="U22" s="84"/>
      <c r="V22" s="84"/>
      <c r="W22" s="78"/>
      <c r="X22" s="86"/>
      <c r="Y22" s="86"/>
      <c r="Z22" s="86"/>
      <c r="AA22" s="86"/>
      <c r="AB22" s="78"/>
      <c r="AC22" s="86">
        <v>10</v>
      </c>
      <c r="AD22" s="86">
        <v>10</v>
      </c>
      <c r="AE22" s="86"/>
      <c r="AF22" s="86"/>
      <c r="AG22" s="78">
        <v>4</v>
      </c>
      <c r="AH22" s="13">
        <f t="shared" si="1"/>
        <v>20</v>
      </c>
      <c r="AI22" s="25">
        <f t="shared" si="2"/>
        <v>10</v>
      </c>
      <c r="AJ22" s="25">
        <f t="shared" si="3"/>
        <v>10</v>
      </c>
      <c r="AK22" s="25">
        <f t="shared" si="3"/>
        <v>0</v>
      </c>
      <c r="AL22" s="25">
        <f t="shared" si="4"/>
        <v>0</v>
      </c>
      <c r="AM22" s="24">
        <f t="shared" si="5"/>
        <v>4</v>
      </c>
    </row>
    <row r="23" spans="1:39" s="32" customFormat="1" ht="21.95" customHeight="1" x14ac:dyDescent="0.2">
      <c r="A23" s="30">
        <v>9</v>
      </c>
      <c r="B23" s="88" t="s">
        <v>109</v>
      </c>
      <c r="C23" s="30" t="s">
        <v>76</v>
      </c>
      <c r="D23" s="81"/>
      <c r="E23" s="81"/>
      <c r="F23" s="81"/>
      <c r="G23" s="81"/>
      <c r="H23" s="78"/>
      <c r="I23" s="81"/>
      <c r="J23" s="81"/>
      <c r="K23" s="81"/>
      <c r="L23" s="81"/>
      <c r="M23" s="78"/>
      <c r="N23" s="84"/>
      <c r="O23" s="84"/>
      <c r="P23" s="84"/>
      <c r="Q23" s="84"/>
      <c r="R23" s="78"/>
      <c r="S23" s="84"/>
      <c r="T23" s="84"/>
      <c r="U23" s="84"/>
      <c r="V23" s="84"/>
      <c r="W23" s="78"/>
      <c r="X23" s="86"/>
      <c r="Y23" s="86"/>
      <c r="Z23" s="86"/>
      <c r="AA23" s="86"/>
      <c r="AB23" s="78"/>
      <c r="AC23" s="86">
        <v>10</v>
      </c>
      <c r="AD23" s="86">
        <v>10</v>
      </c>
      <c r="AE23" s="86"/>
      <c r="AF23" s="86"/>
      <c r="AG23" s="78">
        <v>4</v>
      </c>
      <c r="AH23" s="13">
        <f t="shared" si="1"/>
        <v>20</v>
      </c>
      <c r="AI23" s="25">
        <f t="shared" si="2"/>
        <v>10</v>
      </c>
      <c r="AJ23" s="25">
        <f t="shared" si="3"/>
        <v>10</v>
      </c>
      <c r="AK23" s="25">
        <f t="shared" si="3"/>
        <v>0</v>
      </c>
      <c r="AL23" s="25">
        <f t="shared" si="4"/>
        <v>0</v>
      </c>
      <c r="AM23" s="24">
        <f t="shared" si="5"/>
        <v>4</v>
      </c>
    </row>
    <row r="24" spans="1:39" s="32" customFormat="1" ht="21.95" customHeight="1" x14ac:dyDescent="0.2">
      <c r="A24" s="30">
        <v>10</v>
      </c>
      <c r="B24" s="88" t="s">
        <v>110</v>
      </c>
      <c r="C24" s="30" t="s">
        <v>76</v>
      </c>
      <c r="D24" s="81"/>
      <c r="E24" s="81"/>
      <c r="F24" s="81"/>
      <c r="G24" s="81"/>
      <c r="H24" s="78"/>
      <c r="I24" s="81"/>
      <c r="J24" s="81"/>
      <c r="K24" s="81"/>
      <c r="L24" s="81"/>
      <c r="M24" s="78"/>
      <c r="N24" s="84"/>
      <c r="O24" s="84"/>
      <c r="P24" s="84"/>
      <c r="Q24" s="84"/>
      <c r="R24" s="78"/>
      <c r="S24" s="84"/>
      <c r="T24" s="84"/>
      <c r="U24" s="84"/>
      <c r="V24" s="84"/>
      <c r="W24" s="78"/>
      <c r="X24" s="86"/>
      <c r="Y24" s="86"/>
      <c r="Z24" s="86"/>
      <c r="AA24" s="86"/>
      <c r="AB24" s="78"/>
      <c r="AC24" s="86">
        <v>10</v>
      </c>
      <c r="AD24" s="86">
        <v>10</v>
      </c>
      <c r="AE24" s="86"/>
      <c r="AF24" s="86"/>
      <c r="AG24" s="78">
        <v>3</v>
      </c>
      <c r="AH24" s="13">
        <f t="shared" si="1"/>
        <v>20</v>
      </c>
      <c r="AI24" s="25">
        <f t="shared" si="2"/>
        <v>10</v>
      </c>
      <c r="AJ24" s="25">
        <f t="shared" si="3"/>
        <v>10</v>
      </c>
      <c r="AK24" s="25">
        <f t="shared" si="3"/>
        <v>0</v>
      </c>
      <c r="AL24" s="25">
        <f t="shared" si="4"/>
        <v>0</v>
      </c>
      <c r="AM24" s="24">
        <f t="shared" si="5"/>
        <v>3</v>
      </c>
    </row>
    <row r="25" spans="1:39" s="65" customFormat="1" ht="21.95" customHeight="1" x14ac:dyDescent="0.2">
      <c r="A25" s="30">
        <v>11</v>
      </c>
      <c r="B25" s="88" t="s">
        <v>111</v>
      </c>
      <c r="C25" s="30" t="s">
        <v>76</v>
      </c>
      <c r="D25" s="81"/>
      <c r="E25" s="81"/>
      <c r="F25" s="81"/>
      <c r="G25" s="81"/>
      <c r="H25" s="78"/>
      <c r="I25" s="81"/>
      <c r="J25" s="81"/>
      <c r="K25" s="81"/>
      <c r="L25" s="81"/>
      <c r="M25" s="78"/>
      <c r="N25" s="84"/>
      <c r="O25" s="84"/>
      <c r="P25" s="84"/>
      <c r="Q25" s="84"/>
      <c r="R25" s="78"/>
      <c r="S25" s="84"/>
      <c r="T25" s="84"/>
      <c r="U25" s="84"/>
      <c r="V25" s="84"/>
      <c r="W25" s="78"/>
      <c r="X25" s="86"/>
      <c r="Y25" s="86"/>
      <c r="Z25" s="86"/>
      <c r="AA25" s="86"/>
      <c r="AB25" s="78"/>
      <c r="AC25" s="86">
        <v>10</v>
      </c>
      <c r="AD25" s="86"/>
      <c r="AE25" s="86">
        <v>10</v>
      </c>
      <c r="AF25" s="86"/>
      <c r="AG25" s="78">
        <v>3</v>
      </c>
      <c r="AH25" s="13">
        <f t="shared" si="1"/>
        <v>20</v>
      </c>
      <c r="AI25" s="25">
        <f t="shared" si="2"/>
        <v>10</v>
      </c>
      <c r="AJ25" s="25">
        <f t="shared" si="3"/>
        <v>0</v>
      </c>
      <c r="AK25" s="25">
        <f t="shared" si="3"/>
        <v>10</v>
      </c>
      <c r="AL25" s="25">
        <f t="shared" si="4"/>
        <v>0</v>
      </c>
      <c r="AM25" s="24">
        <f t="shared" si="5"/>
        <v>3</v>
      </c>
    </row>
    <row r="26" spans="1:39" ht="21.75" customHeight="1" x14ac:dyDescent="0.2">
      <c r="A26" s="161" t="s">
        <v>98</v>
      </c>
      <c r="B26" s="162"/>
      <c r="C26" s="162"/>
      <c r="D26" s="60">
        <f t="shared" ref="D26:AG26" si="7">SUM(D15:D25)</f>
        <v>0</v>
      </c>
      <c r="E26" s="60">
        <f t="shared" si="7"/>
        <v>0</v>
      </c>
      <c r="F26" s="60">
        <f t="shared" si="7"/>
        <v>0</v>
      </c>
      <c r="G26" s="60">
        <f t="shared" si="7"/>
        <v>0</v>
      </c>
      <c r="H26" s="61">
        <f t="shared" si="7"/>
        <v>0</v>
      </c>
      <c r="I26" s="60">
        <f t="shared" si="7"/>
        <v>0</v>
      </c>
      <c r="J26" s="60">
        <f t="shared" si="7"/>
        <v>0</v>
      </c>
      <c r="K26" s="60">
        <f t="shared" si="7"/>
        <v>0</v>
      </c>
      <c r="L26" s="60">
        <f t="shared" si="7"/>
        <v>0</v>
      </c>
      <c r="M26" s="61">
        <f t="shared" si="7"/>
        <v>0</v>
      </c>
      <c r="N26" s="62">
        <f t="shared" si="7"/>
        <v>0</v>
      </c>
      <c r="O26" s="62">
        <f t="shared" si="7"/>
        <v>0</v>
      </c>
      <c r="P26" s="62">
        <f t="shared" si="7"/>
        <v>0</v>
      </c>
      <c r="Q26" s="62">
        <f t="shared" si="7"/>
        <v>0</v>
      </c>
      <c r="R26" s="61">
        <f t="shared" si="7"/>
        <v>0</v>
      </c>
      <c r="S26" s="62">
        <f t="shared" si="7"/>
        <v>20</v>
      </c>
      <c r="T26" s="62">
        <f t="shared" si="7"/>
        <v>28</v>
      </c>
      <c r="U26" s="62">
        <f t="shared" si="7"/>
        <v>0</v>
      </c>
      <c r="V26" s="62">
        <f t="shared" si="7"/>
        <v>0</v>
      </c>
      <c r="W26" s="61">
        <f t="shared" si="7"/>
        <v>10</v>
      </c>
      <c r="X26" s="63">
        <f t="shared" si="7"/>
        <v>30</v>
      </c>
      <c r="Y26" s="63">
        <f t="shared" si="7"/>
        <v>28</v>
      </c>
      <c r="Z26" s="63">
        <f t="shared" si="7"/>
        <v>18</v>
      </c>
      <c r="AA26" s="63">
        <f t="shared" si="7"/>
        <v>0</v>
      </c>
      <c r="AB26" s="61">
        <f t="shared" si="7"/>
        <v>8</v>
      </c>
      <c r="AC26" s="63">
        <f t="shared" si="7"/>
        <v>60</v>
      </c>
      <c r="AD26" s="63">
        <f t="shared" si="7"/>
        <v>48</v>
      </c>
      <c r="AE26" s="63">
        <f t="shared" si="7"/>
        <v>28</v>
      </c>
      <c r="AF26" s="63">
        <f t="shared" si="7"/>
        <v>0</v>
      </c>
      <c r="AG26" s="61">
        <f t="shared" si="7"/>
        <v>22</v>
      </c>
      <c r="AH26" s="13">
        <f>AI26+AJ26+AK26+AL26</f>
        <v>260</v>
      </c>
      <c r="AI26" s="64">
        <f>SUM(AI15:AI25)</f>
        <v>110</v>
      </c>
      <c r="AJ26" s="64">
        <f>SUM(AJ15:AJ25)</f>
        <v>104</v>
      </c>
      <c r="AK26" s="64">
        <f>SUM(AK15:AK25)</f>
        <v>46</v>
      </c>
      <c r="AL26" s="64">
        <f>SUM(AL15:AL25)</f>
        <v>0</v>
      </c>
      <c r="AM26" s="53">
        <f>SUM(AM15:AM25)</f>
        <v>40</v>
      </c>
    </row>
    <row r="27" spans="1:39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6"/>
      <c r="X27" s="36"/>
      <c r="Y27" s="36"/>
      <c r="Z27" s="36"/>
      <c r="AA27" s="36"/>
      <c r="AB27" s="36"/>
      <c r="AC27" s="36"/>
      <c r="AD27" s="36"/>
      <c r="AE27" s="36"/>
      <c r="AF27" s="36"/>
      <c r="AG27" s="26"/>
      <c r="AH27" s="34"/>
      <c r="AI27" s="34"/>
      <c r="AJ27" s="34"/>
      <c r="AK27" s="34"/>
      <c r="AL27" s="34"/>
      <c r="AM27" s="37"/>
    </row>
  </sheetData>
  <mergeCells count="32">
    <mergeCell ref="A1:AM1"/>
    <mergeCell ref="A2:AM2"/>
    <mergeCell ref="A3:AM3"/>
    <mergeCell ref="A4:AM4"/>
    <mergeCell ref="N12:Q12"/>
    <mergeCell ref="AM11:AM13"/>
    <mergeCell ref="A6:AM6"/>
    <mergeCell ref="A9:AM9"/>
    <mergeCell ref="R12:R13"/>
    <mergeCell ref="D11:M11"/>
    <mergeCell ref="A8:AM8"/>
    <mergeCell ref="X12:AA12"/>
    <mergeCell ref="D12:G12"/>
    <mergeCell ref="I12:L12"/>
    <mergeCell ref="A5:AM5"/>
    <mergeCell ref="A7:AM7"/>
    <mergeCell ref="A26:C26"/>
    <mergeCell ref="A11:A13"/>
    <mergeCell ref="C11:C13"/>
    <mergeCell ref="A14:AM14"/>
    <mergeCell ref="AH11:AH13"/>
    <mergeCell ref="N11:W11"/>
    <mergeCell ref="M12:M13"/>
    <mergeCell ref="B11:B13"/>
    <mergeCell ref="AG12:AG13"/>
    <mergeCell ref="S12:V12"/>
    <mergeCell ref="AC12:AF12"/>
    <mergeCell ref="X11:AG11"/>
    <mergeCell ref="H12:H13"/>
    <mergeCell ref="AB12:AB13"/>
    <mergeCell ref="AI11:AL12"/>
    <mergeCell ref="W12:W13"/>
  </mergeCells>
  <phoneticPr fontId="0" type="noConversion"/>
  <printOptions horizontalCentered="1"/>
  <pageMargins left="0.46" right="0.23622047244094491" top="0.22" bottom="0.15" header="0.86" footer="0.15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plan główny</vt:lpstr>
      <vt:lpstr>Bankowość</vt:lpstr>
      <vt:lpstr>Rachunkowość i podatki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Wydział Ekonomiczny</cp:lastModifiedBy>
  <cp:revision/>
  <dcterms:created xsi:type="dcterms:W3CDTF">1997-02-26T13:46:56Z</dcterms:created>
  <dcterms:modified xsi:type="dcterms:W3CDTF">2024-06-04T06:07:37Z</dcterms:modified>
  <cp:category/>
  <cp:contentStatus/>
</cp:coreProperties>
</file>